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16 transfer current docs\2017_2018 Budget\"/>
    </mc:Choice>
  </mc:AlternateContent>
  <bookViews>
    <workbookView xWindow="0" yWindow="0" windowWidth="16800" windowHeight="6756" activeTab="3"/>
  </bookViews>
  <sheets>
    <sheet name="OTLD Budget 2017-2018" sheetId="1" r:id="rId1"/>
    <sheet name="Resource Summary" sheetId="2" r:id="rId2"/>
    <sheet name="Expenditure Description" sheetId="3" r:id="rId3"/>
    <sheet name="Personnel Services" sheetId="4" r:id="rId4"/>
    <sheet name="Materials and Services" sheetId="5" r:id="rId5"/>
    <sheet name="Grant Fund" sheetId="6" r:id="rId6"/>
    <sheet name="Debt Service" sheetId="7" r:id="rId7"/>
    <sheet name="Vehicle Reserve Fund" sheetId="8" r:id="rId8"/>
    <sheet name="Endowment Reserrve Fun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" l="1"/>
  <c r="H20" i="4"/>
  <c r="H16" i="4"/>
  <c r="H15" i="4"/>
  <c r="I29" i="3"/>
  <c r="I32" i="3" s="1"/>
  <c r="I18" i="3"/>
  <c r="I17" i="2"/>
  <c r="I21" i="2" s="1"/>
  <c r="J27" i="1"/>
  <c r="J20" i="1"/>
  <c r="J7" i="1"/>
  <c r="J16" i="1" s="1"/>
  <c r="I27" i="1" l="1"/>
  <c r="H29" i="3"/>
  <c r="H32" i="3" s="1"/>
  <c r="H17" i="2"/>
  <c r="I20" i="1"/>
  <c r="H18" i="3"/>
  <c r="H21" i="2"/>
  <c r="B29" i="3"/>
  <c r="B32" i="3" s="1"/>
  <c r="G30" i="5"/>
  <c r="I7" i="1" s="1"/>
  <c r="I16" i="1" s="1"/>
  <c r="G16" i="4"/>
  <c r="G20" i="4" l="1"/>
  <c r="G15" i="4"/>
  <c r="B20" i="4" l="1"/>
  <c r="B16" i="4"/>
  <c r="H20" i="1" l="1"/>
  <c r="H16" i="1"/>
  <c r="B30" i="5" l="1"/>
  <c r="A30" i="5" l="1"/>
  <c r="I20" i="4"/>
  <c r="A20" i="4"/>
  <c r="A29" i="3"/>
  <c r="A32" i="3" s="1"/>
  <c r="A17" i="2"/>
</calcChain>
</file>

<file path=xl/sharedStrings.xml><?xml version="1.0" encoding="utf-8"?>
<sst xmlns="http://schemas.openxmlformats.org/spreadsheetml/2006/main" count="208" uniqueCount="138">
  <si>
    <t>OREGON TRAIL LIBRARY DISTRICT</t>
  </si>
  <si>
    <t>FINANCIAL SUMMARY</t>
  </si>
  <si>
    <t>TOTAL OF ALL FUNDS</t>
  </si>
  <si>
    <t>Adpt.Bgt.</t>
  </si>
  <si>
    <t>Prop. Bgt.</t>
  </si>
  <si>
    <t>Adopted by</t>
  </si>
  <si>
    <t>2015-2016</t>
  </si>
  <si>
    <t>2016-2017</t>
  </si>
  <si>
    <t>Anticipated</t>
  </si>
  <si>
    <t>Requirements</t>
  </si>
  <si>
    <t>2.  Total Materials and Services</t>
  </si>
  <si>
    <t>3.  Total Capital Outlay</t>
  </si>
  <si>
    <t>4.  Total Debt Service</t>
  </si>
  <si>
    <t>5.  Total Transfers</t>
  </si>
  <si>
    <t>6.  Total Contingencies</t>
  </si>
  <si>
    <t>7.  Reserve Fund - Vehicle Expense</t>
  </si>
  <si>
    <t>8.  Reserve Fund - Endowment</t>
  </si>
  <si>
    <t>9. Total all Other Expenditures and Requirements</t>
  </si>
  <si>
    <t>10. Total Unappropriated or Ending Fund Balance</t>
  </si>
  <si>
    <t>11. Total Requirements - add lines 1 through 11</t>
  </si>
  <si>
    <t>12. Total Resources Except Property Taxes</t>
  </si>
  <si>
    <t>Resources</t>
  </si>
  <si>
    <t>13. Total Property Taxes Required to Balance Budget</t>
  </si>
  <si>
    <t>14. Total Resources - add lines 13 and 14</t>
  </si>
  <si>
    <t>dd lines 12</t>
  </si>
  <si>
    <t>and 13</t>
  </si>
  <si>
    <t>15. Total Property Taxes Required to Balance Budget (line 14)</t>
  </si>
  <si>
    <t>e 13)</t>
  </si>
  <si>
    <t>Tax Levy</t>
  </si>
  <si>
    <t>16. Plus Estimated Property Taxes Not to be Received</t>
  </si>
  <si>
    <t>A.  Loss Due to Constitutional Limits</t>
  </si>
  <si>
    <t>B.  Discounts Allowed, Other Uncollected Amounts</t>
  </si>
  <si>
    <t>17. Total Tax Levy - add lines 16 and 17</t>
  </si>
  <si>
    <t>d lines 15 and 16</t>
  </si>
  <si>
    <t>Tax Levies</t>
  </si>
  <si>
    <t>18. Levy within the Tax Base</t>
  </si>
  <si>
    <t>By Type</t>
  </si>
  <si>
    <t>19. One-Year Levy Outside the Tax Base</t>
  </si>
  <si>
    <t>20. Serial and Continuing Levies</t>
  </si>
  <si>
    <t>21. Levy for Payment of Bonded Debt</t>
  </si>
  <si>
    <t>22. Total of Lines 19 through 22 (equals line18)</t>
  </si>
  <si>
    <t>GENERAL FUND</t>
  </si>
  <si>
    <t>Proposed by</t>
  </si>
  <si>
    <t>Approved by</t>
  </si>
  <si>
    <t>Budget Off.</t>
  </si>
  <si>
    <t>Budget Com.</t>
  </si>
  <si>
    <t>Brd. of Dir.</t>
  </si>
  <si>
    <t>Cash on Hand</t>
  </si>
  <si>
    <t>Previously Levied Taxes</t>
  </si>
  <si>
    <t>Interest</t>
  </si>
  <si>
    <t>Fines and Fees</t>
  </si>
  <si>
    <t>Book Sales</t>
  </si>
  <si>
    <t>Miscellaneous Income</t>
  </si>
  <si>
    <t>Total Resources, Except Taxes to be Levied</t>
  </si>
  <si>
    <t>Taxes Necessary to Balance Budget</t>
  </si>
  <si>
    <t>TOTAL RESOURCES</t>
  </si>
  <si>
    <t>(See detailed expenditures sheet)</t>
  </si>
  <si>
    <t>Materials and Services</t>
  </si>
  <si>
    <t>Reserve Fund-Irrigon Library Building Project</t>
  </si>
  <si>
    <t>(Carryover amount)</t>
  </si>
  <si>
    <t>CAPITAL OUTLAY</t>
  </si>
  <si>
    <t>Construction line of credit</t>
  </si>
  <si>
    <t>Computer Equipment and Software</t>
  </si>
  <si>
    <t>Furniture and Equipment</t>
  </si>
  <si>
    <t>TOTAL CAPITAL OUTLAY</t>
  </si>
  <si>
    <t>TRANSFERRED TO OTHER FUNDS</t>
  </si>
  <si>
    <t>Debt Service</t>
  </si>
  <si>
    <t>General Operating Contingency</t>
  </si>
  <si>
    <t>Reserve Fund - District Vehicle</t>
  </si>
  <si>
    <t xml:space="preserve">Reserve Fund - District Endowment </t>
  </si>
  <si>
    <t>Grant Carryover</t>
  </si>
  <si>
    <t>TOTAL EXPENDITURES</t>
  </si>
  <si>
    <t>Unappropriated Ending Fund Balance</t>
  </si>
  <si>
    <t>TOTAL</t>
  </si>
  <si>
    <t>DETAILED EXPENDITURES</t>
  </si>
  <si>
    <t>PERSONAL SERVICES</t>
  </si>
  <si>
    <t>Vacation Reserve</t>
  </si>
  <si>
    <t>Heppner Janitor</t>
  </si>
  <si>
    <t>Boardman Janitor</t>
  </si>
  <si>
    <t>Irrigon Janitor</t>
  </si>
  <si>
    <t>Payroll Expense</t>
  </si>
  <si>
    <t>Health Insurance</t>
  </si>
  <si>
    <t>Unemployment Liability Potential</t>
  </si>
  <si>
    <t>Worker's Compensation Insurance</t>
  </si>
  <si>
    <t>TOTAL PERSONAL SERVICES</t>
  </si>
  <si>
    <t>GENERAL SERVICES - MATERIALS AND SERVICES</t>
  </si>
  <si>
    <t>Operating Materials and Supplies</t>
  </si>
  <si>
    <t>Books and Other Library Materials</t>
  </si>
  <si>
    <t>Periodicals</t>
  </si>
  <si>
    <t>Postage</t>
  </si>
  <si>
    <t>Vehicle Expense</t>
  </si>
  <si>
    <t>Insurance</t>
  </si>
  <si>
    <t>Accounting Expense</t>
  </si>
  <si>
    <t>Audit Expense</t>
  </si>
  <si>
    <t>Professional Dues and Educational Expenses</t>
  </si>
  <si>
    <t>Janitorial Expense</t>
  </si>
  <si>
    <t>Program Expense</t>
  </si>
  <si>
    <t>Computer Services and Materials</t>
  </si>
  <si>
    <t>Sage Library System</t>
  </si>
  <si>
    <t>Utilities</t>
  </si>
  <si>
    <t>Equipment Leases</t>
  </si>
  <si>
    <t>Equipment Maintenance</t>
  </si>
  <si>
    <t>Facilities Maintenance</t>
  </si>
  <si>
    <t>Public Notices and Advertising</t>
  </si>
  <si>
    <t>Miscellaneous</t>
  </si>
  <si>
    <t xml:space="preserve">Landscaping </t>
  </si>
  <si>
    <t>Legal Expense</t>
  </si>
  <si>
    <t>TOTAL EXPENDITURES, materials and Svs.</t>
  </si>
  <si>
    <t>GRANT FUND</t>
  </si>
  <si>
    <t>Grants Received</t>
  </si>
  <si>
    <t>Transfer in from General Fund</t>
  </si>
  <si>
    <t>EXPENDITURE DESCRIPTION</t>
  </si>
  <si>
    <t>Staffing</t>
  </si>
  <si>
    <t>MATERIALS AND SERVICES</t>
  </si>
  <si>
    <t>Computer equipment &amp; software</t>
  </si>
  <si>
    <t>Furniture and equipment</t>
  </si>
  <si>
    <t>DEBT SERVICE</t>
  </si>
  <si>
    <t>Principal</t>
  </si>
  <si>
    <t>VEHICLE RESERVE FUND</t>
  </si>
  <si>
    <t>Capital Outlay</t>
  </si>
  <si>
    <t>ENDOWMENT RESERVE FUND</t>
  </si>
  <si>
    <t>Proposed by Budget Officer</t>
  </si>
  <si>
    <t>Approved by Budget Committee</t>
  </si>
  <si>
    <t>Adopted by OTLD Board</t>
  </si>
  <si>
    <t>PERSONNEL SERVICES</t>
  </si>
  <si>
    <t>PERS</t>
  </si>
  <si>
    <t>Grant Income</t>
  </si>
  <si>
    <t>1.  Total Personnel Services</t>
  </si>
  <si>
    <t>2017-2018</t>
  </si>
  <si>
    <t>Bgt. Com. App</t>
  </si>
  <si>
    <t>6 FTE salary and wages</t>
  </si>
  <si>
    <t>Telephone Internet Expense</t>
  </si>
  <si>
    <t>RESOURCE DESCRIPTION 2017-2018</t>
  </si>
  <si>
    <t>Approved by Budget Comm</t>
  </si>
  <si>
    <t>EXPENDITURE DESCRIPTION 2017-2018</t>
  </si>
  <si>
    <t>SIP</t>
  </si>
  <si>
    <t>Library Director Salary Comparisons</t>
  </si>
  <si>
    <t>2017-2018 APPROVED BY BUDGET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</si>
</sst>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4" xfId="0" applyFont="1" applyBorder="1"/>
    <xf numFmtId="0" fontId="4" fillId="0" borderId="4" xfId="0" applyFont="1" applyBorder="1"/>
    <xf numFmtId="0" fontId="5" fillId="0" borderId="4" xfId="0" applyFont="1" applyBorder="1"/>
    <xf numFmtId="3" fontId="5" fillId="0" borderId="4" xfId="0" applyNumberFormat="1" applyFont="1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/>
    <xf numFmtId="0" fontId="2" fillId="0" borderId="0" xfId="0" applyFont="1"/>
    <xf numFmtId="3" fontId="0" fillId="0" borderId="4" xfId="0" applyNumberFormat="1" applyBorder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/>
    <xf numFmtId="0" fontId="4" fillId="0" borderId="4" xfId="0" applyFont="1" applyBorder="1" applyAlignment="1">
      <alignment wrapText="1"/>
    </xf>
    <xf numFmtId="3" fontId="5" fillId="0" borderId="1" xfId="0" applyNumberFormat="1" applyFont="1" applyBorder="1"/>
    <xf numFmtId="0" fontId="5" fillId="0" borderId="1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right" indent="1"/>
    </xf>
    <xf numFmtId="0" fontId="1" fillId="0" borderId="4" xfId="0" applyFont="1" applyBorder="1" applyAlignment="1">
      <alignment horizontal="right" indent="1"/>
    </xf>
    <xf numFmtId="3" fontId="1" fillId="0" borderId="4" xfId="0" applyNumberFormat="1" applyFont="1" applyBorder="1" applyAlignment="1">
      <alignment horizontal="right" indent="1"/>
    </xf>
    <xf numFmtId="0" fontId="5" fillId="0" borderId="2" xfId="0" applyFont="1" applyBorder="1"/>
    <xf numFmtId="3" fontId="0" fillId="0" borderId="4" xfId="0" applyNumberFormat="1" applyBorder="1" applyAlignment="1">
      <alignment horizontal="right" indent="1"/>
    </xf>
    <xf numFmtId="0" fontId="3" fillId="0" borderId="1" xfId="0" applyFont="1" applyBorder="1" applyAlignment="1"/>
    <xf numFmtId="0" fontId="3" fillId="0" borderId="3" xfId="0" applyFont="1" applyBorder="1" applyAlignment="1"/>
    <xf numFmtId="3" fontId="3" fillId="0" borderId="4" xfId="0" applyNumberFormat="1" applyFont="1" applyBorder="1"/>
    <xf numFmtId="0" fontId="4" fillId="0" borderId="4" xfId="0" applyFont="1" applyBorder="1" applyAlignment="1">
      <alignment horizontal="right" wrapText="1" inden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Layout" zoomScaleNormal="100" workbookViewId="0">
      <selection activeCell="L13" sqref="L13"/>
    </sheetView>
  </sheetViews>
  <sheetFormatPr defaultRowHeight="14.4" x14ac:dyDescent="0.3"/>
  <cols>
    <col min="1" max="1" width="12.109375" customWidth="1"/>
    <col min="8" max="8" width="9.77734375" customWidth="1"/>
    <col min="9" max="9" width="11.21875" customWidth="1"/>
    <col min="10" max="10" width="12.6640625" customWidth="1"/>
    <col min="11" max="11" width="22.88671875" customWidth="1"/>
  </cols>
  <sheetData>
    <row r="1" spans="1:11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x14ac:dyDescent="0.3">
      <c r="A2" s="26" t="s">
        <v>137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3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">
      <c r="A4" s="1"/>
      <c r="B4" s="1" t="s">
        <v>2</v>
      </c>
      <c r="C4" s="1"/>
      <c r="D4" s="1"/>
      <c r="E4" s="1"/>
      <c r="F4" s="1"/>
      <c r="G4" s="1"/>
      <c r="H4" s="1" t="s">
        <v>3</v>
      </c>
      <c r="I4" s="1" t="s">
        <v>4</v>
      </c>
      <c r="J4" s="1" t="s">
        <v>129</v>
      </c>
      <c r="K4" s="17" t="s">
        <v>123</v>
      </c>
    </row>
    <row r="5" spans="1:11" x14ac:dyDescent="0.3">
      <c r="A5" s="1"/>
      <c r="B5" s="1"/>
      <c r="C5" s="1"/>
      <c r="D5" s="1"/>
      <c r="E5" s="1"/>
      <c r="F5" s="1"/>
      <c r="G5" s="1"/>
      <c r="H5" s="1" t="s">
        <v>7</v>
      </c>
      <c r="I5" s="1" t="s">
        <v>128</v>
      </c>
      <c r="J5" s="1" t="s">
        <v>128</v>
      </c>
      <c r="K5" s="25" t="s">
        <v>128</v>
      </c>
    </row>
    <row r="6" spans="1:11" x14ac:dyDescent="0.3">
      <c r="A6" s="3" t="s">
        <v>8</v>
      </c>
      <c r="B6" s="29" t="s">
        <v>127</v>
      </c>
      <c r="C6" s="30"/>
      <c r="D6" s="31"/>
      <c r="E6" s="3"/>
      <c r="F6" s="3"/>
      <c r="G6" s="3"/>
      <c r="H6" s="4">
        <v>256885</v>
      </c>
      <c r="I6" s="4">
        <v>269477</v>
      </c>
      <c r="J6" s="4">
        <v>269477</v>
      </c>
      <c r="K6" s="4"/>
    </row>
    <row r="7" spans="1:11" x14ac:dyDescent="0.3">
      <c r="A7" s="3" t="s">
        <v>9</v>
      </c>
      <c r="B7" s="3" t="s">
        <v>10</v>
      </c>
      <c r="C7" s="3"/>
      <c r="D7" s="3"/>
      <c r="E7" s="3"/>
      <c r="F7" s="3"/>
      <c r="G7" s="3"/>
      <c r="H7" s="21">
        <v>188403</v>
      </c>
      <c r="I7" s="4">
        <f>'Materials and Services'!G30</f>
        <v>176144</v>
      </c>
      <c r="J7" s="4">
        <f>'Materials and Services'!H30</f>
        <v>176144</v>
      </c>
      <c r="K7" s="21"/>
    </row>
    <row r="8" spans="1:11" x14ac:dyDescent="0.3">
      <c r="A8" s="3"/>
      <c r="B8" s="3" t="s">
        <v>11</v>
      </c>
      <c r="C8" s="3"/>
      <c r="D8" s="3"/>
      <c r="E8" s="3"/>
      <c r="F8" s="3"/>
      <c r="G8" s="3"/>
      <c r="H8" s="21">
        <v>13800</v>
      </c>
      <c r="I8" s="4">
        <v>10000</v>
      </c>
      <c r="J8" s="4">
        <v>10000</v>
      </c>
      <c r="K8" s="21"/>
    </row>
    <row r="9" spans="1:11" x14ac:dyDescent="0.3">
      <c r="A9" s="3"/>
      <c r="B9" s="3" t="s">
        <v>12</v>
      </c>
      <c r="C9" s="3"/>
      <c r="D9" s="3"/>
      <c r="E9" s="3"/>
      <c r="F9" s="3"/>
      <c r="G9" s="3"/>
      <c r="H9" s="21">
        <v>52319</v>
      </c>
      <c r="I9" s="4">
        <v>52319</v>
      </c>
      <c r="J9" s="4">
        <v>52319</v>
      </c>
      <c r="K9" s="21"/>
    </row>
    <row r="10" spans="1:11" x14ac:dyDescent="0.3">
      <c r="A10" s="3"/>
      <c r="B10" s="3" t="s">
        <v>13</v>
      </c>
      <c r="C10" s="3"/>
      <c r="D10" s="3"/>
      <c r="E10" s="3"/>
      <c r="F10" s="3"/>
      <c r="G10" s="3"/>
      <c r="H10" s="4">
        <v>0</v>
      </c>
      <c r="I10" s="4">
        <v>0</v>
      </c>
      <c r="J10" s="4">
        <v>0</v>
      </c>
      <c r="K10" s="4"/>
    </row>
    <row r="11" spans="1:11" x14ac:dyDescent="0.3">
      <c r="A11" s="3"/>
      <c r="B11" s="3" t="s">
        <v>14</v>
      </c>
      <c r="C11" s="3"/>
      <c r="D11" s="3"/>
      <c r="E11" s="3"/>
      <c r="F11" s="3"/>
      <c r="G11" s="3"/>
      <c r="H11" s="4">
        <v>55000</v>
      </c>
      <c r="I11" s="4">
        <v>40000</v>
      </c>
      <c r="J11" s="4">
        <v>40000</v>
      </c>
      <c r="K11" s="4"/>
    </row>
    <row r="12" spans="1:11" x14ac:dyDescent="0.3">
      <c r="A12" s="3"/>
      <c r="B12" s="3" t="s">
        <v>15</v>
      </c>
      <c r="C12" s="3"/>
      <c r="D12" s="3"/>
      <c r="E12" s="3"/>
      <c r="F12" s="3"/>
      <c r="G12" s="3"/>
      <c r="H12" s="4">
        <v>8000</v>
      </c>
      <c r="I12" s="4">
        <v>8000</v>
      </c>
      <c r="J12" s="4">
        <v>8000</v>
      </c>
      <c r="K12" s="4"/>
    </row>
    <row r="13" spans="1:11" x14ac:dyDescent="0.3">
      <c r="A13" s="3"/>
      <c r="B13" s="3" t="s">
        <v>16</v>
      </c>
      <c r="C13" s="3"/>
      <c r="D13" s="3"/>
      <c r="E13" s="3"/>
      <c r="F13" s="3"/>
      <c r="G13" s="3"/>
      <c r="H13" s="4">
        <v>6000</v>
      </c>
      <c r="I13" s="4">
        <v>6000</v>
      </c>
      <c r="J13" s="4">
        <v>6000</v>
      </c>
      <c r="K13" s="4"/>
    </row>
    <row r="14" spans="1:11" x14ac:dyDescent="0.3">
      <c r="A14" s="3"/>
      <c r="B14" s="3" t="s">
        <v>17</v>
      </c>
      <c r="C14" s="3"/>
      <c r="D14" s="3"/>
      <c r="E14" s="3"/>
      <c r="F14" s="3"/>
      <c r="G14" s="3"/>
      <c r="H14" s="3">
        <v>0</v>
      </c>
      <c r="I14" s="3">
        <v>0</v>
      </c>
      <c r="J14" s="3">
        <v>0</v>
      </c>
      <c r="K14" s="3"/>
    </row>
    <row r="15" spans="1:11" x14ac:dyDescent="0.3">
      <c r="A15" s="3"/>
      <c r="B15" s="3" t="s">
        <v>18</v>
      </c>
      <c r="C15" s="3"/>
      <c r="D15" s="3"/>
      <c r="E15" s="3"/>
      <c r="F15" s="3"/>
      <c r="G15" s="3"/>
      <c r="H15" s="4">
        <v>20000</v>
      </c>
      <c r="I15" s="4">
        <v>20000</v>
      </c>
      <c r="J15" s="4">
        <v>20000</v>
      </c>
      <c r="K15" s="4"/>
    </row>
    <row r="16" spans="1:11" x14ac:dyDescent="0.3">
      <c r="A16" s="3"/>
      <c r="B16" s="3" t="s">
        <v>19</v>
      </c>
      <c r="C16" s="3"/>
      <c r="D16" s="3"/>
      <c r="E16" s="3"/>
      <c r="F16" s="3"/>
      <c r="G16" s="3"/>
      <c r="H16" s="21">
        <f>SUM(H6:H15)</f>
        <v>600407</v>
      </c>
      <c r="I16" s="24">
        <f>SUM(I6:I15)</f>
        <v>581940</v>
      </c>
      <c r="J16" s="24">
        <f>SUM(J6:J15)</f>
        <v>581940</v>
      </c>
      <c r="K16" s="21"/>
    </row>
    <row r="17" spans="1:11" x14ac:dyDescent="0.3">
      <c r="A17" s="3"/>
      <c r="B17" s="3"/>
      <c r="C17" s="3"/>
      <c r="D17" s="3"/>
      <c r="E17" s="3"/>
      <c r="F17" s="3"/>
      <c r="G17" s="3"/>
      <c r="H17" s="21"/>
      <c r="I17" s="3"/>
      <c r="J17" s="3"/>
      <c r="K17" s="21"/>
    </row>
    <row r="18" spans="1:11" x14ac:dyDescent="0.3">
      <c r="A18" s="3" t="s">
        <v>8</v>
      </c>
      <c r="B18" s="3" t="s">
        <v>20</v>
      </c>
      <c r="C18" s="3"/>
      <c r="D18" s="3"/>
      <c r="E18" s="3"/>
      <c r="F18" s="3"/>
      <c r="G18" s="3"/>
      <c r="H18" s="4">
        <v>144550</v>
      </c>
      <c r="I18" s="4">
        <v>189500</v>
      </c>
      <c r="J18" s="4">
        <v>189500</v>
      </c>
      <c r="K18" s="4"/>
    </row>
    <row r="19" spans="1:11" x14ac:dyDescent="0.3">
      <c r="A19" s="3" t="s">
        <v>21</v>
      </c>
      <c r="B19" s="3" t="s">
        <v>22</v>
      </c>
      <c r="C19" s="3"/>
      <c r="D19" s="3"/>
      <c r="E19" s="3"/>
      <c r="F19" s="3"/>
      <c r="G19" s="3"/>
      <c r="H19" s="21">
        <v>461857</v>
      </c>
      <c r="I19" s="4">
        <v>392440</v>
      </c>
      <c r="J19" s="4">
        <v>392440</v>
      </c>
      <c r="K19" s="21"/>
    </row>
    <row r="20" spans="1:11" x14ac:dyDescent="0.3">
      <c r="A20" s="3"/>
      <c r="B20" s="3" t="s">
        <v>23</v>
      </c>
      <c r="C20" s="3"/>
      <c r="D20" s="3" t="s">
        <v>24</v>
      </c>
      <c r="E20" s="3" t="s">
        <v>25</v>
      </c>
      <c r="F20" s="3"/>
      <c r="G20" s="3"/>
      <c r="H20" s="21">
        <f>SUM(H18:H19)</f>
        <v>606407</v>
      </c>
      <c r="I20" s="24">
        <f>SUM(I18:I19)</f>
        <v>581940</v>
      </c>
      <c r="J20" s="24">
        <f>SUM(J18:J19)</f>
        <v>581940</v>
      </c>
      <c r="K20" s="21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21"/>
    </row>
    <row r="22" spans="1:11" x14ac:dyDescent="0.3">
      <c r="A22" s="3" t="s">
        <v>8</v>
      </c>
      <c r="B22" s="3" t="s">
        <v>26</v>
      </c>
      <c r="C22" s="3"/>
      <c r="D22" s="3"/>
      <c r="E22" s="3"/>
      <c r="F22" s="3"/>
      <c r="G22" s="3" t="s">
        <v>27</v>
      </c>
      <c r="H22" s="4">
        <v>461857</v>
      </c>
      <c r="I22" s="4">
        <v>392440</v>
      </c>
      <c r="J22" s="4">
        <v>392440</v>
      </c>
      <c r="K22" s="21"/>
    </row>
    <row r="23" spans="1:11" x14ac:dyDescent="0.3">
      <c r="A23" s="3" t="s">
        <v>28</v>
      </c>
      <c r="B23" s="3" t="s">
        <v>29</v>
      </c>
      <c r="C23" s="3"/>
      <c r="D23" s="3"/>
      <c r="E23" s="3"/>
      <c r="F23" s="3"/>
      <c r="G23" s="3"/>
      <c r="H23" s="3"/>
      <c r="I23" s="3"/>
      <c r="J23" s="3"/>
      <c r="K23" s="21"/>
    </row>
    <row r="24" spans="1:11" x14ac:dyDescent="0.3">
      <c r="A24" s="3"/>
      <c r="B24" s="3"/>
      <c r="C24" s="3"/>
      <c r="D24" s="3" t="s">
        <v>30</v>
      </c>
      <c r="E24" s="3"/>
      <c r="F24" s="3"/>
      <c r="G24" s="3"/>
      <c r="H24" s="3">
        <v>16000</v>
      </c>
      <c r="I24" s="4">
        <v>16000</v>
      </c>
      <c r="J24" s="4">
        <v>16000</v>
      </c>
      <c r="K24" s="21"/>
    </row>
    <row r="25" spans="1:11" x14ac:dyDescent="0.3">
      <c r="A25" s="3"/>
      <c r="B25" s="3"/>
      <c r="C25" s="3"/>
      <c r="D25" s="3" t="s">
        <v>31</v>
      </c>
      <c r="E25" s="3"/>
      <c r="F25" s="3"/>
      <c r="G25" s="3"/>
      <c r="H25" s="4">
        <v>2487</v>
      </c>
      <c r="I25" s="4"/>
      <c r="J25" s="4"/>
      <c r="K25" s="21"/>
    </row>
    <row r="26" spans="1:11" x14ac:dyDescent="0.3">
      <c r="A26" s="3"/>
      <c r="B26" s="3"/>
      <c r="C26" s="3"/>
      <c r="D26" s="3"/>
      <c r="E26" s="3"/>
      <c r="F26" s="3"/>
      <c r="G26" s="3" t="s">
        <v>135</v>
      </c>
      <c r="H26" s="3"/>
      <c r="I26" s="3">
        <v>22500</v>
      </c>
      <c r="J26" s="3">
        <v>22500</v>
      </c>
      <c r="K26" s="21"/>
    </row>
    <row r="27" spans="1:11" x14ac:dyDescent="0.3">
      <c r="A27" s="3"/>
      <c r="B27" s="3" t="s">
        <v>32</v>
      </c>
      <c r="C27" s="3"/>
      <c r="D27" s="3" t="s">
        <v>33</v>
      </c>
      <c r="E27" s="3"/>
      <c r="F27" s="3"/>
      <c r="G27" s="3"/>
      <c r="H27" s="4">
        <v>480344</v>
      </c>
      <c r="I27" s="4">
        <f>I22+I24+I26</f>
        <v>430940</v>
      </c>
      <c r="J27" s="4">
        <f>J22+J24+J26</f>
        <v>430940</v>
      </c>
      <c r="K27" s="21"/>
    </row>
    <row r="28" spans="1:1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21"/>
    </row>
    <row r="29" spans="1:11" x14ac:dyDescent="0.3">
      <c r="A29" s="3" t="s">
        <v>34</v>
      </c>
      <c r="B29" s="3" t="s">
        <v>35</v>
      </c>
      <c r="C29" s="3"/>
      <c r="D29" s="3"/>
      <c r="E29" s="3"/>
      <c r="F29" s="3"/>
      <c r="G29" s="3"/>
      <c r="H29" s="4">
        <v>480344</v>
      </c>
      <c r="I29" s="4">
        <v>408440</v>
      </c>
      <c r="J29" s="4">
        <v>408440</v>
      </c>
      <c r="K29" s="21"/>
    </row>
    <row r="30" spans="1:11" x14ac:dyDescent="0.3">
      <c r="A30" s="3" t="s">
        <v>36</v>
      </c>
      <c r="B30" s="3" t="s">
        <v>37</v>
      </c>
      <c r="C30" s="3"/>
      <c r="D30" s="3"/>
      <c r="E30" s="3"/>
      <c r="F30" s="3"/>
      <c r="G30" s="3"/>
      <c r="H30" s="6"/>
      <c r="I30" s="6"/>
      <c r="J30" s="6"/>
      <c r="K30" s="18"/>
    </row>
    <row r="31" spans="1:11" x14ac:dyDescent="0.3">
      <c r="A31" s="3"/>
      <c r="B31" s="3" t="s">
        <v>38</v>
      </c>
      <c r="C31" s="3"/>
      <c r="D31" s="3"/>
      <c r="E31" s="3"/>
      <c r="F31" s="3"/>
      <c r="G31" s="3"/>
      <c r="H31" s="6"/>
      <c r="I31" s="6"/>
      <c r="J31" s="6"/>
      <c r="K31" s="18"/>
    </row>
    <row r="32" spans="1:11" x14ac:dyDescent="0.3">
      <c r="A32" s="3"/>
      <c r="B32" s="3" t="s">
        <v>39</v>
      </c>
      <c r="C32" s="3"/>
      <c r="D32" s="3"/>
      <c r="E32" s="3"/>
      <c r="F32" s="3"/>
      <c r="G32" s="3"/>
      <c r="H32" s="6"/>
      <c r="I32" s="6"/>
      <c r="J32" s="6"/>
      <c r="K32" s="18"/>
    </row>
    <row r="33" spans="1:11" x14ac:dyDescent="0.3">
      <c r="A33" s="3"/>
      <c r="B33" s="3" t="s">
        <v>40</v>
      </c>
      <c r="C33" s="3"/>
      <c r="D33" s="3"/>
      <c r="E33" s="3"/>
      <c r="F33" s="3"/>
      <c r="G33" s="3"/>
      <c r="H33" s="4">
        <v>480344</v>
      </c>
      <c r="I33" s="4">
        <v>408440</v>
      </c>
      <c r="J33" s="4">
        <v>408440</v>
      </c>
      <c r="K33" s="19"/>
    </row>
    <row r="34" spans="1:11" x14ac:dyDescent="0.3">
      <c r="A34" s="32"/>
      <c r="B34" s="32"/>
      <c r="C34" s="32"/>
      <c r="D34" s="32"/>
      <c r="E34" s="32"/>
    </row>
  </sheetData>
  <mergeCells count="5">
    <mergeCell ref="A1:K1"/>
    <mergeCell ref="A2:K2"/>
    <mergeCell ref="A3:K3"/>
    <mergeCell ref="B6:D6"/>
    <mergeCell ref="A34:E34"/>
  </mergeCells>
  <pageMargins left="0.25" right="0.25" top="0.75" bottom="0.75" header="0.3" footer="0.3"/>
  <pageSetup orientation="landscape" r:id="rId1"/>
  <headerFooter>
    <oddHeader>&amp;C&amp;P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Layout" zoomScaleNormal="100" workbookViewId="0">
      <selection activeCell="A3" sqref="A3:J3"/>
    </sheetView>
  </sheetViews>
  <sheetFormatPr defaultRowHeight="14.4" x14ac:dyDescent="0.3"/>
  <cols>
    <col min="1" max="1" width="11.33203125" customWidth="1"/>
    <col min="2" max="2" width="12.33203125" customWidth="1"/>
    <col min="8" max="8" width="14.21875" customWidth="1"/>
    <col min="9" max="9" width="13.6640625" customWidth="1"/>
    <col min="10" max="10" width="14.77734375" customWidth="1"/>
  </cols>
  <sheetData>
    <row r="1" spans="1:10" x14ac:dyDescent="0.3">
      <c r="A1" s="33" t="s">
        <v>136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3">
      <c r="A2" s="26" t="s">
        <v>41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x14ac:dyDescent="0.3">
      <c r="A3" s="27" t="s">
        <v>132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3">
      <c r="A4" s="3"/>
      <c r="B4" s="5"/>
      <c r="C4" s="3"/>
      <c r="D4" s="3"/>
      <c r="E4" s="3"/>
      <c r="F4" s="3"/>
      <c r="G4" s="3"/>
      <c r="H4" s="3"/>
      <c r="I4" s="3"/>
      <c r="J4" s="3"/>
    </row>
    <row r="5" spans="1:10" x14ac:dyDescent="0.3">
      <c r="A5" s="3"/>
      <c r="B5" s="5"/>
      <c r="C5" s="3"/>
      <c r="D5" s="3"/>
      <c r="E5" s="3"/>
      <c r="F5" s="3"/>
      <c r="G5" s="3"/>
      <c r="H5" s="3"/>
      <c r="I5" s="3"/>
      <c r="J5" s="3"/>
    </row>
    <row r="6" spans="1:10" x14ac:dyDescent="0.3">
      <c r="A6" s="3"/>
      <c r="B6" s="5"/>
      <c r="C6" s="3"/>
      <c r="D6" s="3"/>
      <c r="E6" s="3"/>
      <c r="F6" s="3"/>
      <c r="G6" s="3"/>
      <c r="H6" s="1" t="s">
        <v>42</v>
      </c>
      <c r="I6" s="1" t="s">
        <v>43</v>
      </c>
      <c r="J6" s="1" t="s">
        <v>5</v>
      </c>
    </row>
    <row r="7" spans="1:10" x14ac:dyDescent="0.3">
      <c r="A7" s="3"/>
      <c r="B7" s="3"/>
      <c r="C7" s="3"/>
      <c r="D7" s="3"/>
      <c r="E7" s="3"/>
      <c r="F7" s="3"/>
      <c r="G7" s="3"/>
      <c r="H7" s="1" t="s">
        <v>44</v>
      </c>
      <c r="I7" s="1" t="s">
        <v>45</v>
      </c>
      <c r="J7" s="1" t="s">
        <v>46</v>
      </c>
    </row>
    <row r="8" spans="1:10" x14ac:dyDescent="0.3">
      <c r="A8" s="7" t="s">
        <v>6</v>
      </c>
      <c r="B8" s="8" t="s">
        <v>7</v>
      </c>
      <c r="C8" s="3"/>
      <c r="D8" s="3"/>
      <c r="E8" s="3"/>
      <c r="F8" s="3"/>
      <c r="G8" s="3"/>
      <c r="H8" s="3"/>
      <c r="I8" s="3"/>
      <c r="J8" s="3"/>
    </row>
    <row r="9" spans="1:10" x14ac:dyDescent="0.3">
      <c r="A9" s="4">
        <v>110000</v>
      </c>
      <c r="B9" s="4">
        <v>110000</v>
      </c>
      <c r="C9" s="3"/>
      <c r="D9" s="3" t="s">
        <v>47</v>
      </c>
      <c r="E9" s="3"/>
      <c r="F9" s="3"/>
      <c r="G9" s="3"/>
      <c r="H9" s="9">
        <v>170000</v>
      </c>
      <c r="I9" s="9">
        <v>170000</v>
      </c>
      <c r="J9" s="4"/>
    </row>
    <row r="10" spans="1:10" x14ac:dyDescent="0.3">
      <c r="A10" s="4">
        <v>4000</v>
      </c>
      <c r="B10" s="4">
        <v>4000</v>
      </c>
      <c r="C10" s="3"/>
      <c r="D10" s="3" t="s">
        <v>48</v>
      </c>
      <c r="E10" s="3"/>
      <c r="F10" s="3"/>
      <c r="G10" s="3"/>
      <c r="H10" s="9">
        <v>4000</v>
      </c>
      <c r="I10" s="9">
        <v>4000</v>
      </c>
      <c r="J10" s="4"/>
    </row>
    <row r="11" spans="1:10" x14ac:dyDescent="0.3">
      <c r="A11" s="4">
        <v>3000</v>
      </c>
      <c r="B11" s="4">
        <v>1000</v>
      </c>
      <c r="C11" s="3"/>
      <c r="D11" s="34" t="s">
        <v>49</v>
      </c>
      <c r="E11" s="35"/>
      <c r="F11" s="3"/>
      <c r="G11" s="3"/>
      <c r="H11" s="9">
        <v>1000</v>
      </c>
      <c r="I11" s="9">
        <v>1000</v>
      </c>
      <c r="J11" s="4"/>
    </row>
    <row r="12" spans="1:10" x14ac:dyDescent="0.3">
      <c r="A12" s="3">
        <v>900</v>
      </c>
      <c r="B12" s="3">
        <v>3250</v>
      </c>
      <c r="C12" s="3"/>
      <c r="D12" s="3" t="s">
        <v>50</v>
      </c>
      <c r="E12" s="3"/>
      <c r="F12" s="3"/>
      <c r="G12" s="3"/>
      <c r="H12" s="9">
        <v>3000</v>
      </c>
      <c r="I12" s="9">
        <v>3000</v>
      </c>
      <c r="J12" s="3"/>
    </row>
    <row r="13" spans="1:10" x14ac:dyDescent="0.3">
      <c r="A13" s="3">
        <v>250</v>
      </c>
      <c r="B13" s="3">
        <v>0</v>
      </c>
      <c r="C13" s="3"/>
      <c r="D13" s="3" t="s">
        <v>51</v>
      </c>
      <c r="E13" s="3"/>
      <c r="F13" s="3"/>
      <c r="G13" s="3"/>
      <c r="H13" s="9">
        <v>0</v>
      </c>
      <c r="I13" s="9">
        <v>0</v>
      </c>
      <c r="J13" s="3"/>
    </row>
    <row r="14" spans="1:10" x14ac:dyDescent="0.3">
      <c r="A14" s="3">
        <v>500</v>
      </c>
      <c r="B14" s="3">
        <v>1500</v>
      </c>
      <c r="C14" s="3"/>
      <c r="D14" s="3" t="s">
        <v>52</v>
      </c>
      <c r="E14" s="3"/>
      <c r="F14" s="3"/>
      <c r="G14" s="3"/>
      <c r="H14" s="9">
        <v>1500</v>
      </c>
      <c r="I14" s="9">
        <v>1500</v>
      </c>
      <c r="J14" s="3"/>
    </row>
    <row r="15" spans="1:10" x14ac:dyDescent="0.3">
      <c r="A15" s="3"/>
      <c r="B15" s="3">
        <v>24800</v>
      </c>
      <c r="C15" s="3"/>
      <c r="D15" s="34" t="s">
        <v>126</v>
      </c>
      <c r="E15" s="35"/>
      <c r="F15" s="3"/>
      <c r="G15" s="3"/>
      <c r="H15" s="9">
        <v>10000</v>
      </c>
      <c r="I15" s="9">
        <v>10000</v>
      </c>
      <c r="J15" s="3"/>
    </row>
    <row r="16" spans="1:10" x14ac:dyDescent="0.3">
      <c r="A16" s="3"/>
      <c r="B16" s="3"/>
      <c r="C16" s="3"/>
      <c r="D16" s="3"/>
      <c r="E16" s="3"/>
      <c r="F16" s="3"/>
      <c r="G16" s="3"/>
      <c r="H16" s="9"/>
      <c r="I16" s="9"/>
      <c r="J16" s="3"/>
    </row>
    <row r="17" spans="1:10" x14ac:dyDescent="0.3">
      <c r="A17" s="4">
        <f>SUM(A9:A16)</f>
        <v>118650</v>
      </c>
      <c r="B17" s="4">
        <v>144550</v>
      </c>
      <c r="C17" s="3"/>
      <c r="D17" s="3" t="s">
        <v>53</v>
      </c>
      <c r="E17" s="3"/>
      <c r="F17" s="3"/>
      <c r="G17" s="3"/>
      <c r="H17" s="9">
        <f>SUM(H9:H16)</f>
        <v>189500</v>
      </c>
      <c r="I17" s="9">
        <f>SUM(I9:I16)</f>
        <v>189500</v>
      </c>
      <c r="J17" s="4"/>
    </row>
    <row r="18" spans="1:10" x14ac:dyDescent="0.3">
      <c r="A18" s="3"/>
      <c r="B18" s="3"/>
      <c r="C18" s="3"/>
      <c r="D18" s="3"/>
      <c r="E18" s="3"/>
      <c r="F18" s="3"/>
      <c r="G18" s="3"/>
      <c r="H18" s="5"/>
      <c r="I18" s="5"/>
      <c r="J18" s="3"/>
    </row>
    <row r="19" spans="1:10" x14ac:dyDescent="0.3">
      <c r="A19" s="4">
        <v>342414</v>
      </c>
      <c r="B19" s="4">
        <v>461857</v>
      </c>
      <c r="C19" s="3"/>
      <c r="D19" s="3" t="s">
        <v>54</v>
      </c>
      <c r="E19" s="3"/>
      <c r="F19" s="3"/>
      <c r="G19" s="3"/>
      <c r="H19" s="5">
        <v>392440</v>
      </c>
      <c r="I19" s="5">
        <v>392440</v>
      </c>
      <c r="J19" s="4"/>
    </row>
    <row r="20" spans="1:10" x14ac:dyDescent="0.3">
      <c r="A20" s="4"/>
      <c r="B20" s="4"/>
      <c r="C20" s="3"/>
      <c r="D20" s="3"/>
      <c r="E20" s="3"/>
      <c r="F20" s="3"/>
      <c r="G20" s="3"/>
      <c r="H20" s="5"/>
      <c r="I20" s="5"/>
      <c r="J20" s="4"/>
    </row>
    <row r="21" spans="1:10" x14ac:dyDescent="0.3">
      <c r="A21" s="4">
        <v>461064</v>
      </c>
      <c r="B21" s="4">
        <v>606407</v>
      </c>
      <c r="C21" s="3"/>
      <c r="D21" s="3" t="s">
        <v>55</v>
      </c>
      <c r="E21" s="3"/>
      <c r="F21" s="3"/>
      <c r="G21" s="3"/>
      <c r="H21" s="9">
        <f>SUM(H17:H20)</f>
        <v>581940</v>
      </c>
      <c r="I21" s="9">
        <f>SUM(I17:I20)</f>
        <v>581940</v>
      </c>
      <c r="J21" s="4"/>
    </row>
    <row r="22" spans="1:10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5">
    <mergeCell ref="A1:J1"/>
    <mergeCell ref="A2:J2"/>
    <mergeCell ref="A3:J3"/>
    <mergeCell ref="D15:E15"/>
    <mergeCell ref="D11:E11"/>
  </mergeCells>
  <pageMargins left="0.25" right="0.25" top="0.75" bottom="0.75" header="0.3" footer="0.3"/>
  <pageSetup orientation="landscape" r:id="rId1"/>
  <headerFooter>
    <oddHeader>&amp;CPage 2 of 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Layout" zoomScaleNormal="100" workbookViewId="0">
      <selection activeCell="K12" sqref="K12"/>
    </sheetView>
  </sheetViews>
  <sheetFormatPr defaultRowHeight="14.4" x14ac:dyDescent="0.3"/>
  <cols>
    <col min="1" max="1" width="9.77734375" customWidth="1"/>
    <col min="8" max="8" width="12" customWidth="1"/>
  </cols>
  <sheetData>
    <row r="1" spans="1:10" x14ac:dyDescent="0.3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7" t="s">
        <v>134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">
      <c r="A4" s="6"/>
      <c r="B4" s="3"/>
      <c r="C4" s="3"/>
      <c r="D4" s="3"/>
      <c r="E4" s="3"/>
      <c r="F4" s="3"/>
      <c r="G4" s="3"/>
      <c r="H4" s="1" t="s">
        <v>42</v>
      </c>
      <c r="I4" s="1" t="s">
        <v>43</v>
      </c>
      <c r="J4" s="1" t="s">
        <v>5</v>
      </c>
    </row>
    <row r="5" spans="1:10" x14ac:dyDescent="0.3">
      <c r="A5" s="6"/>
      <c r="B5" s="3"/>
      <c r="C5" s="3"/>
      <c r="D5" s="3"/>
      <c r="E5" s="3"/>
      <c r="F5" s="3"/>
      <c r="G5" s="3"/>
      <c r="H5" s="1" t="s">
        <v>44</v>
      </c>
      <c r="I5" s="1" t="s">
        <v>45</v>
      </c>
      <c r="J5" s="1" t="s">
        <v>46</v>
      </c>
    </row>
    <row r="6" spans="1:10" x14ac:dyDescent="0.3">
      <c r="A6" s="8" t="s">
        <v>6</v>
      </c>
      <c r="B6" s="8" t="s">
        <v>7</v>
      </c>
      <c r="C6" s="3"/>
      <c r="D6" s="3"/>
      <c r="E6" s="3"/>
      <c r="F6" s="3"/>
      <c r="G6" s="3"/>
      <c r="H6" s="3"/>
      <c r="I6" s="3"/>
      <c r="J6" s="3"/>
    </row>
    <row r="7" spans="1:10" x14ac:dyDescent="0.3">
      <c r="A7" s="5">
        <v>207636</v>
      </c>
      <c r="B7" s="4">
        <v>256885</v>
      </c>
      <c r="C7" s="3"/>
      <c r="D7" s="22" t="s">
        <v>124</v>
      </c>
      <c r="E7" s="23"/>
      <c r="F7" s="3"/>
      <c r="G7" s="3"/>
      <c r="H7" s="4">
        <v>269477</v>
      </c>
      <c r="I7" s="4">
        <v>269477</v>
      </c>
      <c r="J7" s="4"/>
    </row>
    <row r="8" spans="1:10" x14ac:dyDescent="0.3">
      <c r="A8" s="5"/>
      <c r="B8" s="3"/>
      <c r="C8" s="3"/>
      <c r="D8" s="3" t="s">
        <v>56</v>
      </c>
      <c r="E8" s="3"/>
      <c r="F8" s="3"/>
      <c r="G8" s="3"/>
      <c r="H8" s="3"/>
      <c r="I8" s="3"/>
      <c r="J8" s="3"/>
    </row>
    <row r="9" spans="1:10" x14ac:dyDescent="0.3">
      <c r="A9" s="5">
        <v>158109</v>
      </c>
      <c r="B9" s="4">
        <v>188403</v>
      </c>
      <c r="C9" s="3"/>
      <c r="D9" s="3" t="s">
        <v>57</v>
      </c>
      <c r="E9" s="3"/>
      <c r="F9" s="3"/>
      <c r="G9" s="3"/>
      <c r="H9" s="4">
        <v>182356</v>
      </c>
      <c r="I9" s="4">
        <v>182356</v>
      </c>
      <c r="J9" s="4"/>
    </row>
    <row r="10" spans="1:10" x14ac:dyDescent="0.3">
      <c r="A10" s="5"/>
      <c r="B10" s="3"/>
      <c r="C10" s="3"/>
      <c r="D10" s="3" t="s">
        <v>56</v>
      </c>
      <c r="E10" s="3"/>
      <c r="F10" s="3"/>
      <c r="G10" s="3"/>
      <c r="H10" s="3"/>
      <c r="I10" s="3"/>
      <c r="J10" s="3"/>
    </row>
    <row r="11" spans="1:10" x14ac:dyDescent="0.3">
      <c r="A11" s="5">
        <v>0</v>
      </c>
      <c r="B11" s="4">
        <v>0</v>
      </c>
      <c r="C11" s="3"/>
      <c r="D11" s="3" t="s">
        <v>58</v>
      </c>
      <c r="E11" s="3"/>
      <c r="F11" s="3"/>
      <c r="G11" s="3"/>
      <c r="H11" s="4">
        <v>0</v>
      </c>
      <c r="I11" s="4">
        <v>0</v>
      </c>
      <c r="J11" s="4"/>
    </row>
    <row r="12" spans="1:10" x14ac:dyDescent="0.3">
      <c r="A12" s="5"/>
      <c r="B12" s="3"/>
      <c r="C12" s="3"/>
      <c r="D12" s="3" t="s">
        <v>59</v>
      </c>
      <c r="E12" s="3"/>
      <c r="F12" s="3"/>
      <c r="G12" s="3"/>
      <c r="H12" s="3"/>
      <c r="I12" s="3"/>
      <c r="J12" s="3"/>
    </row>
    <row r="13" spans="1:10" x14ac:dyDescent="0.3">
      <c r="A13" s="5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3">
      <c r="A14" s="5"/>
      <c r="B14" s="3"/>
      <c r="C14" s="3"/>
      <c r="D14" s="22" t="s">
        <v>60</v>
      </c>
      <c r="E14" s="23"/>
      <c r="F14" s="3"/>
      <c r="G14" s="3"/>
      <c r="H14" s="3"/>
      <c r="I14" s="3"/>
      <c r="J14" s="3"/>
    </row>
    <row r="15" spans="1:10" x14ac:dyDescent="0.3">
      <c r="A15" s="5">
        <v>0</v>
      </c>
      <c r="B15" s="3">
        <v>0</v>
      </c>
      <c r="C15" s="3"/>
      <c r="D15" s="3" t="s">
        <v>61</v>
      </c>
      <c r="E15" s="3"/>
      <c r="F15" s="3"/>
      <c r="G15" s="3"/>
      <c r="H15" s="3">
        <v>0</v>
      </c>
      <c r="I15" s="3">
        <v>0</v>
      </c>
      <c r="J15" s="3"/>
    </row>
    <row r="16" spans="1:10" x14ac:dyDescent="0.3">
      <c r="A16" s="5"/>
      <c r="B16" s="3">
        <v>13800</v>
      </c>
      <c r="C16" s="3"/>
      <c r="D16" s="3" t="s">
        <v>62</v>
      </c>
      <c r="E16" s="3"/>
      <c r="F16" s="3"/>
      <c r="G16" s="3"/>
      <c r="H16" s="3">
        <v>5000</v>
      </c>
      <c r="I16" s="3">
        <v>5000</v>
      </c>
      <c r="J16" s="3"/>
    </row>
    <row r="17" spans="1:10" x14ac:dyDescent="0.3">
      <c r="A17" s="5"/>
      <c r="B17" s="3">
        <v>0</v>
      </c>
      <c r="C17" s="3"/>
      <c r="D17" s="3" t="s">
        <v>63</v>
      </c>
      <c r="E17" s="3"/>
      <c r="F17" s="3"/>
      <c r="G17" s="3"/>
      <c r="H17" s="3">
        <v>5000</v>
      </c>
      <c r="I17" s="3">
        <v>5000</v>
      </c>
      <c r="J17" s="3"/>
    </row>
    <row r="18" spans="1:10" x14ac:dyDescent="0.3">
      <c r="A18" s="5"/>
      <c r="B18" s="3">
        <v>13800</v>
      </c>
      <c r="C18" s="3"/>
      <c r="D18" s="3" t="s">
        <v>64</v>
      </c>
      <c r="E18" s="3"/>
      <c r="F18" s="3"/>
      <c r="G18" s="3"/>
      <c r="H18" s="3">
        <f>SUM(H16:H17)</f>
        <v>10000</v>
      </c>
      <c r="I18" s="3">
        <f>SUM(I16:I17)</f>
        <v>10000</v>
      </c>
      <c r="J18" s="3"/>
    </row>
    <row r="19" spans="1:10" x14ac:dyDescent="0.3">
      <c r="A19" s="5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3">
      <c r="A20" s="5"/>
      <c r="B20" s="3"/>
      <c r="C20" s="3"/>
      <c r="D20" s="26" t="s">
        <v>65</v>
      </c>
      <c r="E20" s="27"/>
      <c r="F20" s="28"/>
      <c r="G20" s="3"/>
      <c r="H20" s="3"/>
      <c r="I20" s="3"/>
      <c r="J20" s="3"/>
    </row>
    <row r="21" spans="1:10" x14ac:dyDescent="0.3">
      <c r="A21" s="5">
        <v>52319</v>
      </c>
      <c r="B21" s="4">
        <v>52319</v>
      </c>
      <c r="C21" s="3"/>
      <c r="D21" s="3" t="s">
        <v>66</v>
      </c>
      <c r="E21" s="3"/>
      <c r="F21" s="3"/>
      <c r="G21" s="3"/>
      <c r="H21" s="4">
        <v>52319</v>
      </c>
      <c r="I21" s="4">
        <v>52319</v>
      </c>
      <c r="J21" s="4"/>
    </row>
    <row r="22" spans="1:10" x14ac:dyDescent="0.3">
      <c r="A22" s="5">
        <v>5000</v>
      </c>
      <c r="B22" s="4">
        <v>55000</v>
      </c>
      <c r="C22" s="3"/>
      <c r="D22" s="3" t="s">
        <v>67</v>
      </c>
      <c r="E22" s="3"/>
      <c r="F22" s="3"/>
      <c r="G22" s="3"/>
      <c r="H22" s="4">
        <v>40000</v>
      </c>
      <c r="I22" s="4">
        <v>40000</v>
      </c>
      <c r="J22" s="4"/>
    </row>
    <row r="23" spans="1:10" x14ac:dyDescent="0.3">
      <c r="A23" s="5"/>
      <c r="B23" s="4">
        <v>0</v>
      </c>
      <c r="C23" s="3"/>
      <c r="D23" s="3" t="s">
        <v>58</v>
      </c>
      <c r="E23" s="3"/>
      <c r="F23" s="3"/>
      <c r="G23" s="3"/>
      <c r="H23" s="4">
        <v>0</v>
      </c>
      <c r="I23" s="4">
        <v>0</v>
      </c>
      <c r="J23" s="4"/>
    </row>
    <row r="24" spans="1:10" x14ac:dyDescent="0.3">
      <c r="A24" s="5">
        <v>4000</v>
      </c>
      <c r="B24" s="4">
        <v>8000</v>
      </c>
      <c r="C24" s="3"/>
      <c r="D24" s="3" t="s">
        <v>68</v>
      </c>
      <c r="E24" s="3"/>
      <c r="F24" s="3"/>
      <c r="G24" s="3"/>
      <c r="H24" s="4">
        <v>8000</v>
      </c>
      <c r="I24" s="4">
        <v>8000</v>
      </c>
      <c r="J24" s="4"/>
    </row>
    <row r="25" spans="1:10" x14ac:dyDescent="0.3">
      <c r="A25" s="5"/>
      <c r="B25" s="4">
        <v>6000</v>
      </c>
      <c r="C25" s="3"/>
      <c r="D25" s="3" t="s">
        <v>69</v>
      </c>
      <c r="E25" s="3"/>
      <c r="F25" s="3"/>
      <c r="G25" s="3"/>
      <c r="H25" s="4">
        <v>6000</v>
      </c>
      <c r="I25" s="4">
        <v>6000</v>
      </c>
      <c r="J25" s="4"/>
    </row>
    <row r="26" spans="1:10" x14ac:dyDescent="0.3">
      <c r="A26" s="5"/>
      <c r="B26" s="4">
        <v>0</v>
      </c>
      <c r="C26" s="3"/>
      <c r="D26" s="3" t="s">
        <v>70</v>
      </c>
      <c r="E26" s="3"/>
      <c r="F26" s="3"/>
      <c r="G26" s="3"/>
      <c r="H26" s="4"/>
      <c r="I26" s="4"/>
      <c r="J26" s="4"/>
    </row>
    <row r="27" spans="1:10" x14ac:dyDescent="0.3">
      <c r="A27" s="5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3">
      <c r="A28" s="5"/>
      <c r="B28" s="4"/>
      <c r="C28" s="3"/>
      <c r="D28" s="3"/>
      <c r="E28" s="3"/>
      <c r="F28" s="3"/>
      <c r="G28" s="3"/>
      <c r="H28" s="4"/>
      <c r="I28" s="4"/>
      <c r="J28" s="4"/>
    </row>
    <row r="29" spans="1:10" x14ac:dyDescent="0.3">
      <c r="A29" s="5">
        <f>SUM(A7:A28)</f>
        <v>427064</v>
      </c>
      <c r="B29" s="4">
        <f>SUM(B7:B28)</f>
        <v>594207</v>
      </c>
      <c r="C29" s="3"/>
      <c r="D29" s="1" t="s">
        <v>71</v>
      </c>
      <c r="E29" s="1"/>
      <c r="F29" s="1"/>
      <c r="G29" s="3"/>
      <c r="H29" s="4">
        <f>H7+H9+H16+H17+H21+H24+H25+H22</f>
        <v>568152</v>
      </c>
      <c r="I29" s="4">
        <f>I7+I9+I16+I17+I21+I24+I25+I22</f>
        <v>568152</v>
      </c>
      <c r="J29" s="4"/>
    </row>
    <row r="30" spans="1:10" x14ac:dyDescent="0.3">
      <c r="A30" s="5">
        <v>20000</v>
      </c>
      <c r="B30" s="4">
        <v>20000</v>
      </c>
      <c r="C30" s="3"/>
      <c r="D30" s="3" t="s">
        <v>72</v>
      </c>
      <c r="E30" s="3"/>
      <c r="F30" s="3"/>
      <c r="G30" s="3"/>
      <c r="H30" s="4">
        <v>20000</v>
      </c>
      <c r="I30" s="4">
        <v>20000</v>
      </c>
      <c r="J30" s="4"/>
    </row>
    <row r="31" spans="1:10" x14ac:dyDescent="0.3">
      <c r="A31" s="5"/>
      <c r="B31" s="4"/>
      <c r="C31" s="3"/>
      <c r="D31" s="3"/>
      <c r="E31" s="3"/>
      <c r="F31" s="3"/>
      <c r="G31" s="3"/>
      <c r="H31" s="4"/>
      <c r="I31" s="4"/>
      <c r="J31" s="4"/>
    </row>
    <row r="32" spans="1:10" x14ac:dyDescent="0.3">
      <c r="A32" s="5">
        <f>SUM(A29:A31)</f>
        <v>447064</v>
      </c>
      <c r="B32" s="4">
        <f>SUM(B29:B31)</f>
        <v>614207</v>
      </c>
      <c r="C32" s="3"/>
      <c r="D32" s="3" t="s">
        <v>73</v>
      </c>
      <c r="E32" s="3"/>
      <c r="F32" s="3"/>
      <c r="G32" s="3"/>
      <c r="H32" s="4">
        <f>SUM(H29:H31)</f>
        <v>588152</v>
      </c>
      <c r="I32" s="4">
        <f>SUM(I29:I31)</f>
        <v>588152</v>
      </c>
      <c r="J32" s="4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6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</sheetData>
  <mergeCells count="3">
    <mergeCell ref="A1:J1"/>
    <mergeCell ref="A2:J2"/>
    <mergeCell ref="D20:F20"/>
  </mergeCells>
  <pageMargins left="0.25" right="0.25" top="0.75" bottom="0.75" header="0.3" footer="0.3"/>
  <pageSetup orientation="landscape" r:id="rId1"/>
  <headerFooter>
    <oddHeader>&amp;CPage 3 of 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Layout" zoomScaleNormal="100" workbookViewId="0">
      <selection activeCell="A3" sqref="A3:I3"/>
    </sheetView>
  </sheetViews>
  <sheetFormatPr defaultRowHeight="14.4" x14ac:dyDescent="0.3"/>
  <cols>
    <col min="7" max="7" width="12" customWidth="1"/>
    <col min="8" max="8" width="13.33203125" customWidth="1"/>
    <col min="9" max="9" width="11.77734375" customWidth="1"/>
  </cols>
  <sheetData>
    <row r="1" spans="1:9" x14ac:dyDescent="0.3">
      <c r="A1" s="26" t="s">
        <v>74</v>
      </c>
      <c r="B1" s="27"/>
      <c r="C1" s="27"/>
      <c r="D1" s="27"/>
      <c r="E1" s="27"/>
      <c r="F1" s="27"/>
      <c r="G1" s="27"/>
      <c r="H1" s="27"/>
      <c r="I1" s="28"/>
    </row>
    <row r="2" spans="1:9" x14ac:dyDescent="0.3">
      <c r="A2" s="26" t="s">
        <v>124</v>
      </c>
      <c r="B2" s="27"/>
      <c r="C2" s="27"/>
      <c r="D2" s="27"/>
      <c r="E2" s="27"/>
      <c r="F2" s="27"/>
      <c r="G2" s="27"/>
      <c r="H2" s="27"/>
      <c r="I2" s="28"/>
    </row>
    <row r="3" spans="1:9" x14ac:dyDescent="0.3">
      <c r="A3" s="27" t="s">
        <v>134</v>
      </c>
      <c r="B3" s="27"/>
      <c r="C3" s="27"/>
      <c r="D3" s="27"/>
      <c r="E3" s="27"/>
      <c r="F3" s="27"/>
      <c r="G3" s="27"/>
      <c r="H3" s="27"/>
      <c r="I3" s="28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x14ac:dyDescent="0.3">
      <c r="A5" s="3"/>
      <c r="B5" s="3"/>
      <c r="C5" s="3"/>
      <c r="D5" s="3"/>
      <c r="E5" s="3"/>
      <c r="F5" s="3"/>
      <c r="G5" s="1" t="s">
        <v>42</v>
      </c>
      <c r="H5" s="1" t="s">
        <v>43</v>
      </c>
      <c r="I5" s="1" t="s">
        <v>5</v>
      </c>
    </row>
    <row r="6" spans="1:9" x14ac:dyDescent="0.3">
      <c r="A6" s="3"/>
      <c r="B6" s="3"/>
      <c r="C6" s="3"/>
      <c r="D6" s="3"/>
      <c r="E6" s="3"/>
      <c r="F6" s="3"/>
      <c r="G6" s="1" t="s">
        <v>44</v>
      </c>
      <c r="H6" s="1" t="s">
        <v>45</v>
      </c>
      <c r="I6" s="1" t="s">
        <v>46</v>
      </c>
    </row>
    <row r="7" spans="1:9" x14ac:dyDescent="0.3">
      <c r="A7" s="1" t="s">
        <v>6</v>
      </c>
      <c r="B7" s="1" t="s">
        <v>7</v>
      </c>
      <c r="C7" s="3"/>
      <c r="D7" s="3"/>
      <c r="E7" s="3"/>
      <c r="F7" s="3"/>
      <c r="G7" s="3"/>
      <c r="H7" s="3"/>
      <c r="I7" s="3"/>
    </row>
    <row r="8" spans="1:9" x14ac:dyDescent="0.3">
      <c r="A8" s="4">
        <v>48500</v>
      </c>
      <c r="B8" s="5"/>
      <c r="C8" s="3"/>
      <c r="D8" s="43" t="s">
        <v>130</v>
      </c>
      <c r="E8" s="44"/>
      <c r="F8" s="45"/>
      <c r="G8" s="4"/>
      <c r="H8" s="4"/>
      <c r="I8" s="4"/>
    </row>
    <row r="9" spans="1:9" x14ac:dyDescent="0.3">
      <c r="A9" s="4">
        <v>24000</v>
      </c>
      <c r="B9" s="5"/>
      <c r="C9" s="3"/>
      <c r="D9" s="46"/>
      <c r="E9" s="47"/>
      <c r="F9" s="48"/>
      <c r="G9" s="4"/>
      <c r="H9" s="4"/>
      <c r="I9" s="4"/>
    </row>
    <row r="10" spans="1:9" x14ac:dyDescent="0.3">
      <c r="A10" s="4">
        <v>24000</v>
      </c>
      <c r="B10" s="5"/>
      <c r="C10" s="3"/>
      <c r="D10" s="46"/>
      <c r="E10" s="47"/>
      <c r="F10" s="48"/>
      <c r="G10" s="4"/>
      <c r="H10" s="4"/>
      <c r="I10" s="4"/>
    </row>
    <row r="11" spans="1:9" x14ac:dyDescent="0.3">
      <c r="A11" s="4">
        <v>14638</v>
      </c>
      <c r="B11" s="5"/>
      <c r="C11" s="3"/>
      <c r="D11" s="46"/>
      <c r="E11" s="47"/>
      <c r="F11" s="48"/>
      <c r="G11" s="4"/>
      <c r="H11" s="4"/>
      <c r="I11" s="4"/>
    </row>
    <row r="12" spans="1:9" x14ac:dyDescent="0.3">
      <c r="A12" s="4">
        <v>11359</v>
      </c>
      <c r="B12" s="5">
        <v>169065</v>
      </c>
      <c r="C12" s="3"/>
      <c r="D12" s="49"/>
      <c r="E12" s="50"/>
      <c r="F12" s="51"/>
      <c r="G12" s="4">
        <v>186310</v>
      </c>
      <c r="H12" s="4">
        <v>186310</v>
      </c>
      <c r="I12" s="4"/>
    </row>
    <row r="13" spans="1:9" x14ac:dyDescent="0.3">
      <c r="A13" s="4"/>
      <c r="B13" s="5"/>
      <c r="C13" s="3"/>
      <c r="D13" s="3"/>
      <c r="E13" s="3"/>
      <c r="F13" s="3"/>
      <c r="I13" s="4"/>
    </row>
    <row r="14" spans="1:9" x14ac:dyDescent="0.3">
      <c r="A14" s="4">
        <v>6000</v>
      </c>
      <c r="B14" s="4">
        <v>8000</v>
      </c>
      <c r="C14" s="3"/>
      <c r="D14" s="34" t="s">
        <v>76</v>
      </c>
      <c r="E14" s="42"/>
      <c r="F14" s="35"/>
      <c r="G14" s="4">
        <v>4000</v>
      </c>
      <c r="H14" s="4">
        <v>4000</v>
      </c>
      <c r="I14" s="4"/>
    </row>
    <row r="15" spans="1:9" x14ac:dyDescent="0.3">
      <c r="A15" s="4"/>
      <c r="B15" s="4">
        <v>10046</v>
      </c>
      <c r="C15" s="3"/>
      <c r="D15" s="15" t="s">
        <v>125</v>
      </c>
      <c r="E15" s="20"/>
      <c r="F15" s="16"/>
      <c r="G15" s="4">
        <f>G12*0.06</f>
        <v>11178.6</v>
      </c>
      <c r="H15" s="4">
        <f>H12*0.06</f>
        <v>11178.6</v>
      </c>
      <c r="I15" s="4"/>
    </row>
    <row r="16" spans="1:9" x14ac:dyDescent="0.3">
      <c r="A16" s="4">
        <v>30495</v>
      </c>
      <c r="B16" s="4">
        <f>12808.92+192.6</f>
        <v>13001.52</v>
      </c>
      <c r="C16" s="3"/>
      <c r="D16" s="34" t="s">
        <v>80</v>
      </c>
      <c r="E16" s="42"/>
      <c r="F16" s="35"/>
      <c r="G16" s="4">
        <f>14252.77+172.4</f>
        <v>14425.17</v>
      </c>
      <c r="H16" s="4">
        <f>14252.77+172.4</f>
        <v>14425.17</v>
      </c>
      <c r="I16" s="4"/>
    </row>
    <row r="17" spans="1:9" x14ac:dyDescent="0.3">
      <c r="A17" s="4">
        <v>34974</v>
      </c>
      <c r="B17" s="4">
        <v>47900.7</v>
      </c>
      <c r="C17" s="3"/>
      <c r="D17" s="34" t="s">
        <v>81</v>
      </c>
      <c r="E17" s="42"/>
      <c r="F17" s="35"/>
      <c r="G17" s="4">
        <v>49000</v>
      </c>
      <c r="H17" s="4">
        <v>49000</v>
      </c>
      <c r="I17" s="4"/>
    </row>
    <row r="18" spans="1:9" ht="14.55" customHeight="1" x14ac:dyDescent="0.3">
      <c r="A18" s="3">
        <v>4900</v>
      </c>
      <c r="B18" s="3">
        <v>8372</v>
      </c>
      <c r="C18" s="3"/>
      <c r="D18" s="39" t="s">
        <v>82</v>
      </c>
      <c r="E18" s="52"/>
      <c r="F18" s="53"/>
      <c r="G18" s="4">
        <v>1863</v>
      </c>
      <c r="H18" s="4">
        <v>1863</v>
      </c>
      <c r="I18" s="3"/>
    </row>
    <row r="19" spans="1:9" ht="14.55" customHeight="1" x14ac:dyDescent="0.3">
      <c r="A19" s="3">
        <v>500</v>
      </c>
      <c r="B19" s="3">
        <v>500</v>
      </c>
      <c r="C19" s="3"/>
      <c r="D19" s="39" t="s">
        <v>83</v>
      </c>
      <c r="E19" s="40"/>
      <c r="F19" s="41"/>
      <c r="G19" s="4">
        <v>700</v>
      </c>
      <c r="H19" s="4">
        <v>700</v>
      </c>
      <c r="I19" s="3"/>
    </row>
    <row r="20" spans="1:9" x14ac:dyDescent="0.3">
      <c r="A20" s="4">
        <f>SUM(A8:A19)</f>
        <v>199366</v>
      </c>
      <c r="B20" s="4">
        <f>SUM(B12:B19)</f>
        <v>256885.21999999997</v>
      </c>
      <c r="C20" s="3"/>
      <c r="D20" s="3" t="s">
        <v>84</v>
      </c>
      <c r="E20" s="3"/>
      <c r="F20" s="3"/>
      <c r="G20" s="4">
        <f>SUM(G12:G19)</f>
        <v>267476.77</v>
      </c>
      <c r="H20" s="4">
        <f>SUM(H12:H19)</f>
        <v>267476.77</v>
      </c>
      <c r="I20" s="4">
        <f>SUM(I8:I19)</f>
        <v>0</v>
      </c>
    </row>
  </sheetData>
  <mergeCells count="9">
    <mergeCell ref="D19:F19"/>
    <mergeCell ref="D14:F14"/>
    <mergeCell ref="D16:F16"/>
    <mergeCell ref="D17:F17"/>
    <mergeCell ref="A1:I1"/>
    <mergeCell ref="A2:I2"/>
    <mergeCell ref="A3:I3"/>
    <mergeCell ref="D8:F12"/>
    <mergeCell ref="D18:F18"/>
  </mergeCells>
  <pageMargins left="0.25" right="0.25" top="0.75" bottom="0.75" header="0.3" footer="0.3"/>
  <pageSetup orientation="landscape" r:id="rId1"/>
  <headerFooter>
    <oddHeader>&amp;CPage 4 of 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Layout" zoomScaleNormal="100" workbookViewId="0">
      <selection activeCell="H20" sqref="H20"/>
    </sheetView>
  </sheetViews>
  <sheetFormatPr defaultRowHeight="14.4" x14ac:dyDescent="0.3"/>
  <cols>
    <col min="6" max="6" width="20.77734375" customWidth="1"/>
    <col min="7" max="7" width="10.33203125" customWidth="1"/>
    <col min="8" max="8" width="11.21875" customWidth="1"/>
  </cols>
  <sheetData>
    <row r="1" spans="1:9" x14ac:dyDescent="0.3">
      <c r="A1" s="26" t="s">
        <v>74</v>
      </c>
      <c r="B1" s="27"/>
      <c r="C1" s="27"/>
      <c r="D1" s="27"/>
      <c r="E1" s="27"/>
      <c r="F1" s="27"/>
      <c r="G1" s="27"/>
      <c r="H1" s="27"/>
      <c r="I1" s="28"/>
    </row>
    <row r="2" spans="1:9" x14ac:dyDescent="0.3">
      <c r="A2" s="26" t="s">
        <v>85</v>
      </c>
      <c r="B2" s="27"/>
      <c r="C2" s="27"/>
      <c r="D2" s="27"/>
      <c r="E2" s="27"/>
      <c r="F2" s="27"/>
      <c r="G2" s="27"/>
      <c r="H2" s="27"/>
      <c r="I2" s="28"/>
    </row>
    <row r="3" spans="1:9" x14ac:dyDescent="0.3">
      <c r="A3" s="27" t="s">
        <v>134</v>
      </c>
      <c r="B3" s="27"/>
      <c r="C3" s="27"/>
      <c r="D3" s="27"/>
      <c r="E3" s="27"/>
      <c r="F3" s="27"/>
      <c r="G3" s="27"/>
      <c r="H3" s="27"/>
      <c r="I3" s="28"/>
    </row>
    <row r="4" spans="1:9" ht="40.200000000000003" x14ac:dyDescent="0.3">
      <c r="A4" s="1" t="s">
        <v>6</v>
      </c>
      <c r="B4" s="8" t="s">
        <v>7</v>
      </c>
      <c r="C4" s="3"/>
      <c r="D4" s="3"/>
      <c r="E4" s="3"/>
      <c r="F4" s="3"/>
      <c r="G4" s="13" t="s">
        <v>121</v>
      </c>
      <c r="H4" s="13" t="s">
        <v>122</v>
      </c>
      <c r="I4" s="13" t="s">
        <v>123</v>
      </c>
    </row>
    <row r="5" spans="1:9" x14ac:dyDescent="0.3">
      <c r="A5" s="4">
        <v>10839</v>
      </c>
      <c r="B5" s="4">
        <v>17500</v>
      </c>
      <c r="C5" s="3"/>
      <c r="D5" s="3" t="s">
        <v>86</v>
      </c>
      <c r="E5" s="3"/>
      <c r="F5" s="3"/>
      <c r="G5" s="9">
        <v>18500</v>
      </c>
      <c r="H5" s="9">
        <v>18500</v>
      </c>
      <c r="I5" s="5"/>
    </row>
    <row r="6" spans="1:9" x14ac:dyDescent="0.3">
      <c r="A6" s="4">
        <v>31830</v>
      </c>
      <c r="B6" s="4">
        <v>34612</v>
      </c>
      <c r="C6" s="3"/>
      <c r="D6" s="3" t="s">
        <v>87</v>
      </c>
      <c r="E6" s="3"/>
      <c r="F6" s="3"/>
      <c r="G6" s="9">
        <v>29288</v>
      </c>
      <c r="H6" s="9">
        <v>29288</v>
      </c>
      <c r="I6" s="5"/>
    </row>
    <row r="7" spans="1:9" x14ac:dyDescent="0.3">
      <c r="A7" s="4">
        <v>3250</v>
      </c>
      <c r="B7" s="9">
        <v>3000</v>
      </c>
      <c r="C7" s="3"/>
      <c r="D7" s="3" t="s">
        <v>88</v>
      </c>
      <c r="E7" s="3"/>
      <c r="F7" s="3"/>
      <c r="G7" s="9">
        <v>2500</v>
      </c>
      <c r="H7" s="9">
        <v>2500</v>
      </c>
      <c r="I7" s="5"/>
    </row>
    <row r="8" spans="1:9" x14ac:dyDescent="0.3">
      <c r="A8" s="4">
        <v>750</v>
      </c>
      <c r="B8" s="9">
        <v>750</v>
      </c>
      <c r="C8" s="3"/>
      <c r="D8" s="3" t="s">
        <v>89</v>
      </c>
      <c r="E8" s="3"/>
      <c r="F8" s="3"/>
      <c r="G8" s="9">
        <v>750</v>
      </c>
      <c r="H8" s="9">
        <v>750</v>
      </c>
      <c r="I8" s="5"/>
    </row>
    <row r="9" spans="1:9" x14ac:dyDescent="0.3">
      <c r="A9" s="4">
        <v>5750</v>
      </c>
      <c r="B9" s="9">
        <v>7000</v>
      </c>
      <c r="C9" s="3"/>
      <c r="D9" s="3" t="s">
        <v>131</v>
      </c>
      <c r="E9" s="3"/>
      <c r="F9" s="3"/>
      <c r="G9" s="9">
        <v>5500</v>
      </c>
      <c r="H9" s="9">
        <v>5500</v>
      </c>
      <c r="I9" s="5"/>
    </row>
    <row r="10" spans="1:9" x14ac:dyDescent="0.3">
      <c r="A10" s="4">
        <v>3200</v>
      </c>
      <c r="B10" s="9">
        <v>5000</v>
      </c>
      <c r="C10" s="3"/>
      <c r="D10" s="3" t="s">
        <v>90</v>
      </c>
      <c r="E10" s="3"/>
      <c r="F10" s="3"/>
      <c r="G10" s="9">
        <v>5000</v>
      </c>
      <c r="H10" s="9">
        <v>5000</v>
      </c>
      <c r="I10" s="5"/>
    </row>
    <row r="11" spans="1:9" x14ac:dyDescent="0.3">
      <c r="A11" s="4">
        <v>15500</v>
      </c>
      <c r="B11" s="9">
        <v>15500</v>
      </c>
      <c r="C11" s="3"/>
      <c r="D11" s="3" t="s">
        <v>91</v>
      </c>
      <c r="E11" s="3"/>
      <c r="F11" s="3"/>
      <c r="G11" s="9">
        <v>15500</v>
      </c>
      <c r="H11" s="9">
        <v>15500</v>
      </c>
      <c r="I11" s="5"/>
    </row>
    <row r="12" spans="1:9" x14ac:dyDescent="0.3">
      <c r="A12" s="4">
        <v>2000</v>
      </c>
      <c r="B12" s="9">
        <v>6300</v>
      </c>
      <c r="C12" s="3"/>
      <c r="D12" s="3" t="s">
        <v>92</v>
      </c>
      <c r="E12" s="3"/>
      <c r="F12" s="3"/>
      <c r="G12" s="9">
        <v>6600</v>
      </c>
      <c r="H12" s="9">
        <v>6600</v>
      </c>
      <c r="I12" s="5"/>
    </row>
    <row r="13" spans="1:9" x14ac:dyDescent="0.3">
      <c r="A13" s="4">
        <v>7000</v>
      </c>
      <c r="B13" s="9">
        <v>7000</v>
      </c>
      <c r="C13" s="3"/>
      <c r="D13" s="3" t="s">
        <v>93</v>
      </c>
      <c r="E13" s="3"/>
      <c r="F13" s="3"/>
      <c r="G13" s="9">
        <v>5000</v>
      </c>
      <c r="H13" s="9">
        <v>5000</v>
      </c>
      <c r="I13" s="5"/>
    </row>
    <row r="14" spans="1:9" x14ac:dyDescent="0.3">
      <c r="A14" s="4">
        <v>6500</v>
      </c>
      <c r="B14" s="9">
        <v>8000</v>
      </c>
      <c r="C14" s="3"/>
      <c r="D14" s="3" t="s">
        <v>94</v>
      </c>
      <c r="E14" s="3"/>
      <c r="F14" s="3"/>
      <c r="G14" s="9">
        <v>9000</v>
      </c>
      <c r="H14" s="9">
        <v>9000</v>
      </c>
      <c r="I14" s="5"/>
    </row>
    <row r="15" spans="1:9" x14ac:dyDescent="0.3">
      <c r="A15" s="4">
        <v>2760</v>
      </c>
      <c r="B15" s="4">
        <v>2760</v>
      </c>
      <c r="C15" s="3"/>
      <c r="D15" s="3" t="s">
        <v>77</v>
      </c>
      <c r="E15" s="3"/>
      <c r="F15" s="3"/>
      <c r="G15" s="4">
        <v>2800</v>
      </c>
      <c r="H15" s="4">
        <v>2800</v>
      </c>
      <c r="I15" s="5"/>
    </row>
    <row r="16" spans="1:9" x14ac:dyDescent="0.3">
      <c r="A16" s="4">
        <v>2510</v>
      </c>
      <c r="B16" s="4">
        <v>2510</v>
      </c>
      <c r="C16" s="3"/>
      <c r="D16" s="3" t="s">
        <v>78</v>
      </c>
      <c r="E16" s="3"/>
      <c r="F16" s="3"/>
      <c r="G16" s="4">
        <v>2600</v>
      </c>
      <c r="H16" s="4">
        <v>2600</v>
      </c>
      <c r="I16" s="5"/>
    </row>
    <row r="17" spans="1:9" x14ac:dyDescent="0.3">
      <c r="A17" s="4">
        <v>3000</v>
      </c>
      <c r="B17" s="4">
        <v>3000</v>
      </c>
      <c r="C17" s="3"/>
      <c r="D17" s="3" t="s">
        <v>79</v>
      </c>
      <c r="E17" s="3"/>
      <c r="F17" s="3"/>
      <c r="G17" s="4">
        <v>4200</v>
      </c>
      <c r="H17" s="4">
        <v>4200</v>
      </c>
      <c r="I17" s="5"/>
    </row>
    <row r="18" spans="1:9" x14ac:dyDescent="0.3">
      <c r="A18" s="4">
        <v>2840</v>
      </c>
      <c r="B18" s="9">
        <v>2840</v>
      </c>
      <c r="C18" s="3"/>
      <c r="D18" s="3" t="s">
        <v>95</v>
      </c>
      <c r="E18" s="3"/>
      <c r="F18" s="3"/>
      <c r="G18" s="9">
        <v>2840</v>
      </c>
      <c r="H18" s="9">
        <v>2840</v>
      </c>
      <c r="I18" s="5"/>
    </row>
    <row r="19" spans="1:9" x14ac:dyDescent="0.3">
      <c r="A19" s="4">
        <v>3400</v>
      </c>
      <c r="B19" s="9">
        <v>6000</v>
      </c>
      <c r="C19" s="3"/>
      <c r="D19" s="3" t="s">
        <v>96</v>
      </c>
      <c r="E19" s="3"/>
      <c r="F19" s="3"/>
      <c r="G19" s="9">
        <v>6000</v>
      </c>
      <c r="H19" s="9">
        <v>6000</v>
      </c>
      <c r="I19" s="5"/>
    </row>
    <row r="20" spans="1:9" x14ac:dyDescent="0.3">
      <c r="A20" s="4">
        <v>12000</v>
      </c>
      <c r="B20" s="9">
        <v>14000</v>
      </c>
      <c r="C20" s="3"/>
      <c r="D20" s="3" t="s">
        <v>97</v>
      </c>
      <c r="E20" s="3"/>
      <c r="F20" s="3"/>
      <c r="G20" s="9">
        <v>11000</v>
      </c>
      <c r="H20" s="9">
        <v>11000</v>
      </c>
      <c r="I20" s="5"/>
    </row>
    <row r="21" spans="1:9" x14ac:dyDescent="0.3">
      <c r="A21" s="4">
        <v>9050</v>
      </c>
      <c r="B21" s="9">
        <v>9231</v>
      </c>
      <c r="C21" s="3"/>
      <c r="D21" s="3" t="s">
        <v>98</v>
      </c>
      <c r="E21" s="3"/>
      <c r="F21" s="3"/>
      <c r="G21" s="9">
        <v>9416</v>
      </c>
      <c r="H21" s="9">
        <v>9416</v>
      </c>
      <c r="I21" s="5"/>
    </row>
    <row r="22" spans="1:9" x14ac:dyDescent="0.3">
      <c r="A22" s="4">
        <v>21500</v>
      </c>
      <c r="B22" s="9">
        <v>21800</v>
      </c>
      <c r="C22" s="3"/>
      <c r="D22" s="29" t="s">
        <v>99</v>
      </c>
      <c r="E22" s="31"/>
      <c r="F22" s="3"/>
      <c r="G22" s="9">
        <v>18800</v>
      </c>
      <c r="H22" s="9">
        <v>18800</v>
      </c>
      <c r="I22" s="5"/>
    </row>
    <row r="23" spans="1:9" x14ac:dyDescent="0.3">
      <c r="A23" s="4">
        <v>3750</v>
      </c>
      <c r="B23" s="9">
        <v>3750</v>
      </c>
      <c r="C23" s="3"/>
      <c r="D23" s="3" t="s">
        <v>100</v>
      </c>
      <c r="E23" s="3"/>
      <c r="F23" s="3"/>
      <c r="G23" s="9">
        <v>3750</v>
      </c>
      <c r="H23" s="9">
        <v>3750</v>
      </c>
      <c r="I23" s="5"/>
    </row>
    <row r="24" spans="1:9" x14ac:dyDescent="0.3">
      <c r="A24" s="4">
        <v>400</v>
      </c>
      <c r="B24" s="9">
        <v>600</v>
      </c>
      <c r="C24" s="3"/>
      <c r="D24" s="3" t="s">
        <v>101</v>
      </c>
      <c r="E24" s="3"/>
      <c r="F24" s="3"/>
      <c r="G24" s="9">
        <v>600</v>
      </c>
      <c r="H24" s="9">
        <v>600</v>
      </c>
      <c r="I24" s="5"/>
    </row>
    <row r="25" spans="1:9" x14ac:dyDescent="0.3">
      <c r="A25" s="4">
        <v>10000</v>
      </c>
      <c r="B25" s="9">
        <v>10000</v>
      </c>
      <c r="C25" s="3"/>
      <c r="D25" s="3" t="s">
        <v>102</v>
      </c>
      <c r="E25" s="3"/>
      <c r="F25" s="3"/>
      <c r="G25" s="9">
        <v>10000</v>
      </c>
      <c r="H25" s="9">
        <v>10000</v>
      </c>
      <c r="I25" s="5"/>
    </row>
    <row r="26" spans="1:9" x14ac:dyDescent="0.3">
      <c r="A26" s="3">
        <v>800</v>
      </c>
      <c r="B26" s="9">
        <v>1500</v>
      </c>
      <c r="C26" s="3"/>
      <c r="D26" s="3" t="s">
        <v>103</v>
      </c>
      <c r="E26" s="3"/>
      <c r="F26" s="3"/>
      <c r="G26" s="9">
        <v>1500</v>
      </c>
      <c r="H26" s="9">
        <v>1500</v>
      </c>
      <c r="I26" s="5"/>
    </row>
    <row r="27" spans="1:9" x14ac:dyDescent="0.3">
      <c r="A27" s="3">
        <v>750</v>
      </c>
      <c r="B27" s="9">
        <v>750</v>
      </c>
      <c r="C27" s="3"/>
      <c r="D27" s="3" t="s">
        <v>104</v>
      </c>
      <c r="E27" s="3"/>
      <c r="F27" s="3"/>
      <c r="G27" s="9">
        <v>1000</v>
      </c>
      <c r="H27" s="9">
        <v>1000</v>
      </c>
      <c r="I27" s="5"/>
    </row>
    <row r="28" spans="1:9" x14ac:dyDescent="0.3">
      <c r="A28" s="4">
        <v>2000</v>
      </c>
      <c r="B28" s="9">
        <v>2000</v>
      </c>
      <c r="C28" s="3"/>
      <c r="D28" s="3" t="s">
        <v>105</v>
      </c>
      <c r="E28" s="3"/>
      <c r="F28" s="3"/>
      <c r="G28" s="9">
        <v>1000</v>
      </c>
      <c r="H28" s="9">
        <v>1000</v>
      </c>
      <c r="I28" s="5"/>
    </row>
    <row r="29" spans="1:9" x14ac:dyDescent="0.3">
      <c r="A29" s="4">
        <v>5000</v>
      </c>
      <c r="B29" s="9">
        <v>3000</v>
      </c>
      <c r="C29" s="3"/>
      <c r="D29" s="3" t="s">
        <v>106</v>
      </c>
      <c r="E29" s="3"/>
      <c r="F29" s="3"/>
      <c r="G29" s="9">
        <v>3000</v>
      </c>
      <c r="H29" s="9">
        <v>3000</v>
      </c>
      <c r="I29" s="5"/>
    </row>
    <row r="30" spans="1:9" x14ac:dyDescent="0.3">
      <c r="A30" s="4">
        <f>SUM(A5:A29)</f>
        <v>166379</v>
      </c>
      <c r="B30" s="4">
        <f>SUM(B5:B29)</f>
        <v>188403</v>
      </c>
      <c r="C30" s="3"/>
      <c r="D30" s="3" t="s">
        <v>107</v>
      </c>
      <c r="E30" s="3"/>
      <c r="F30" s="3"/>
      <c r="G30" s="9">
        <f>SUM(G5:G29)</f>
        <v>176144</v>
      </c>
      <c r="H30" s="9">
        <f>SUM(H5:H29)</f>
        <v>176144</v>
      </c>
      <c r="I30" s="5"/>
    </row>
  </sheetData>
  <mergeCells count="4">
    <mergeCell ref="D22:E22"/>
    <mergeCell ref="A1:I1"/>
    <mergeCell ref="A2:I2"/>
    <mergeCell ref="A3:I3"/>
  </mergeCells>
  <pageMargins left="0.25" right="0.25" top="0.75" bottom="0.75" header="0.3" footer="0.3"/>
  <pageSetup orientation="landscape" r:id="rId1"/>
  <headerFooter>
    <oddHeader>&amp;CPage 4 of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zoomScaleNormal="100" workbookViewId="0">
      <selection activeCell="H6" sqref="H6:H27"/>
    </sheetView>
  </sheetViews>
  <sheetFormatPr defaultRowHeight="14.4" x14ac:dyDescent="0.3"/>
  <cols>
    <col min="7" max="7" width="11.33203125" customWidth="1"/>
    <col min="8" max="8" width="12.33203125" customWidth="1"/>
    <col min="9" max="9" width="12" customWidth="1"/>
  </cols>
  <sheetData>
    <row r="1" spans="1:9" x14ac:dyDescent="0.3">
      <c r="A1" s="27" t="s">
        <v>108</v>
      </c>
      <c r="B1" s="27"/>
      <c r="C1" s="27"/>
      <c r="D1" s="27"/>
      <c r="E1" s="27"/>
      <c r="F1" s="27"/>
      <c r="G1" s="27"/>
      <c r="H1" s="27"/>
      <c r="I1" s="28"/>
    </row>
    <row r="2" spans="1:9" x14ac:dyDescent="0.3">
      <c r="A2" s="27" t="s">
        <v>132</v>
      </c>
      <c r="B2" s="27"/>
      <c r="C2" s="27"/>
      <c r="D2" s="27"/>
      <c r="E2" s="27"/>
      <c r="F2" s="27"/>
      <c r="G2" s="27"/>
      <c r="H2" s="27"/>
      <c r="I2" s="28"/>
    </row>
    <row r="3" spans="1:9" ht="40.200000000000003" x14ac:dyDescent="0.3">
      <c r="A3" s="3"/>
      <c r="B3" s="3"/>
      <c r="C3" s="3"/>
      <c r="D3" s="3"/>
      <c r="E3" s="3"/>
      <c r="F3" s="3"/>
      <c r="G3" s="13" t="s">
        <v>121</v>
      </c>
      <c r="H3" s="13" t="s">
        <v>122</v>
      </c>
      <c r="I3" s="13" t="s">
        <v>123</v>
      </c>
    </row>
    <row r="4" spans="1:9" x14ac:dyDescent="0.3">
      <c r="A4" s="1" t="s">
        <v>6</v>
      </c>
      <c r="B4" s="8" t="s">
        <v>128</v>
      </c>
      <c r="C4" s="3"/>
      <c r="D4" s="3"/>
      <c r="E4" s="3"/>
      <c r="F4" s="3"/>
      <c r="G4" s="1"/>
      <c r="H4" s="1"/>
      <c r="I4" s="1"/>
    </row>
    <row r="5" spans="1:9" x14ac:dyDescent="0.3">
      <c r="A5" s="3"/>
      <c r="B5" s="3"/>
      <c r="C5" s="3"/>
      <c r="D5" s="3"/>
      <c r="E5" s="3"/>
      <c r="F5" s="3"/>
      <c r="G5" s="3"/>
      <c r="H5" s="3"/>
      <c r="I5" s="3"/>
    </row>
    <row r="6" spans="1:9" x14ac:dyDescent="0.3">
      <c r="A6" s="4">
        <v>10000</v>
      </c>
      <c r="B6" s="4">
        <v>10000</v>
      </c>
      <c r="C6" s="16"/>
      <c r="D6" s="3" t="s">
        <v>109</v>
      </c>
      <c r="E6" s="3"/>
      <c r="F6" s="3"/>
      <c r="G6" s="4">
        <v>10000</v>
      </c>
      <c r="H6" s="4">
        <v>10000</v>
      </c>
      <c r="I6" s="4"/>
    </row>
    <row r="7" spans="1:9" x14ac:dyDescent="0.3">
      <c r="A7" s="4">
        <v>0</v>
      </c>
      <c r="B7" s="4">
        <v>0</v>
      </c>
      <c r="C7" s="16"/>
      <c r="D7" s="3" t="s">
        <v>110</v>
      </c>
      <c r="E7" s="3"/>
      <c r="F7" s="3"/>
      <c r="G7" s="4">
        <v>0</v>
      </c>
      <c r="H7" s="4">
        <v>0</v>
      </c>
      <c r="I7" s="4"/>
    </row>
    <row r="8" spans="1:9" x14ac:dyDescent="0.3">
      <c r="A8" s="4">
        <v>10000</v>
      </c>
      <c r="B8" s="4">
        <v>10000</v>
      </c>
      <c r="C8" s="16"/>
      <c r="D8" s="3" t="s">
        <v>55</v>
      </c>
      <c r="E8" s="3"/>
      <c r="F8" s="3"/>
      <c r="G8" s="4">
        <v>10000</v>
      </c>
      <c r="H8" s="4">
        <v>10000</v>
      </c>
      <c r="I8" s="4"/>
    </row>
    <row r="9" spans="1:9" x14ac:dyDescent="0.3">
      <c r="A9" s="3"/>
      <c r="B9" s="3"/>
      <c r="C9" s="16"/>
      <c r="D9" s="3"/>
      <c r="E9" s="3"/>
      <c r="F9" s="3"/>
      <c r="G9" s="3"/>
      <c r="H9" s="3"/>
      <c r="I9" s="3"/>
    </row>
    <row r="10" spans="1:9" x14ac:dyDescent="0.3">
      <c r="A10" s="3"/>
      <c r="B10" s="3"/>
      <c r="C10" s="16"/>
      <c r="D10" s="3"/>
      <c r="E10" s="3"/>
      <c r="F10" s="3"/>
      <c r="G10" s="3"/>
      <c r="H10" s="3"/>
      <c r="I10" s="3"/>
    </row>
    <row r="11" spans="1:9" x14ac:dyDescent="0.3">
      <c r="A11" s="3"/>
      <c r="B11" s="3"/>
      <c r="C11" s="16"/>
      <c r="D11" s="3"/>
      <c r="E11" s="3"/>
      <c r="F11" s="3"/>
      <c r="G11" s="3"/>
      <c r="H11" s="3"/>
      <c r="I11" s="3"/>
    </row>
    <row r="12" spans="1:9" x14ac:dyDescent="0.3">
      <c r="A12" s="3"/>
      <c r="B12" s="3"/>
      <c r="C12" s="16"/>
      <c r="D12" s="3" t="s">
        <v>111</v>
      </c>
      <c r="E12" s="3"/>
      <c r="F12" s="3"/>
      <c r="G12" s="3"/>
      <c r="H12" s="3"/>
      <c r="I12" s="3"/>
    </row>
    <row r="13" spans="1:9" x14ac:dyDescent="0.3">
      <c r="A13" s="3"/>
      <c r="B13" s="3"/>
      <c r="C13" s="16"/>
      <c r="D13" s="3"/>
      <c r="E13" s="3"/>
      <c r="F13" s="3"/>
      <c r="G13" s="3"/>
      <c r="H13" s="3"/>
      <c r="I13" s="3"/>
    </row>
    <row r="14" spans="1:9" x14ac:dyDescent="0.3">
      <c r="A14" s="3"/>
      <c r="B14" s="3"/>
      <c r="C14" s="16"/>
      <c r="D14" s="3" t="s">
        <v>75</v>
      </c>
      <c r="E14" s="3"/>
      <c r="F14" s="3"/>
      <c r="G14" s="3"/>
      <c r="H14" s="3"/>
      <c r="I14" s="3"/>
    </row>
    <row r="15" spans="1:9" x14ac:dyDescent="0.3">
      <c r="A15" s="4"/>
      <c r="B15" s="4"/>
      <c r="C15" s="16"/>
      <c r="D15" s="3" t="s">
        <v>112</v>
      </c>
      <c r="E15" s="3"/>
      <c r="F15" s="3"/>
      <c r="G15" s="4"/>
      <c r="H15" s="4"/>
      <c r="I15" s="4"/>
    </row>
    <row r="16" spans="1:9" x14ac:dyDescent="0.3">
      <c r="A16" s="3"/>
      <c r="B16" s="3"/>
      <c r="C16" s="16"/>
      <c r="D16" s="3"/>
      <c r="E16" s="3"/>
      <c r="F16" s="3"/>
      <c r="G16" s="3"/>
      <c r="H16" s="3"/>
      <c r="I16" s="3"/>
    </row>
    <row r="17" spans="1:9" x14ac:dyDescent="0.3">
      <c r="A17" s="4">
        <v>10000</v>
      </c>
      <c r="B17" s="4">
        <v>10000</v>
      </c>
      <c r="C17" s="16"/>
      <c r="D17" s="3" t="s">
        <v>113</v>
      </c>
      <c r="E17" s="3"/>
      <c r="F17" s="3"/>
      <c r="G17" s="4">
        <v>10000</v>
      </c>
      <c r="H17" s="4">
        <v>10000</v>
      </c>
      <c r="I17" s="4"/>
    </row>
    <row r="18" spans="1:9" x14ac:dyDescent="0.3">
      <c r="A18" s="3"/>
      <c r="B18" s="3"/>
      <c r="C18" s="16"/>
      <c r="D18" s="3"/>
      <c r="E18" s="3"/>
      <c r="F18" s="3"/>
      <c r="G18" s="3"/>
      <c r="H18" s="3"/>
      <c r="I18" s="3"/>
    </row>
    <row r="19" spans="1:9" x14ac:dyDescent="0.3">
      <c r="A19" s="3"/>
      <c r="B19" s="3"/>
      <c r="C19" s="16"/>
      <c r="D19" s="3"/>
      <c r="E19" s="3"/>
      <c r="F19" s="3"/>
      <c r="G19" s="3"/>
      <c r="H19" s="3"/>
      <c r="I19" s="3"/>
    </row>
    <row r="20" spans="1:9" x14ac:dyDescent="0.3">
      <c r="A20" s="3"/>
      <c r="B20" s="3"/>
      <c r="C20" s="16"/>
      <c r="D20" s="3"/>
      <c r="E20" s="3"/>
      <c r="F20" s="3"/>
      <c r="G20" s="3"/>
      <c r="H20" s="3"/>
      <c r="I20" s="3"/>
    </row>
    <row r="21" spans="1:9" x14ac:dyDescent="0.3">
      <c r="A21" s="3"/>
      <c r="B21" s="3"/>
      <c r="C21" s="16"/>
      <c r="D21" s="3"/>
      <c r="E21" s="3"/>
      <c r="F21" s="3"/>
      <c r="G21" s="3"/>
      <c r="H21" s="3"/>
      <c r="I21" s="3"/>
    </row>
    <row r="22" spans="1:9" x14ac:dyDescent="0.3">
      <c r="A22" s="3"/>
      <c r="B22" s="3"/>
      <c r="C22" s="16"/>
      <c r="D22" s="3"/>
      <c r="E22" s="3"/>
      <c r="F22" s="3"/>
      <c r="G22" s="3"/>
      <c r="H22" s="3"/>
      <c r="I22" s="3"/>
    </row>
    <row r="23" spans="1:9" x14ac:dyDescent="0.3">
      <c r="A23" s="4"/>
      <c r="B23" s="4"/>
      <c r="C23" s="16"/>
      <c r="D23" s="3" t="s">
        <v>60</v>
      </c>
      <c r="E23" s="3"/>
      <c r="F23" s="3"/>
      <c r="G23" s="4"/>
      <c r="H23" s="4"/>
      <c r="I23" s="4"/>
    </row>
    <row r="24" spans="1:9" x14ac:dyDescent="0.3">
      <c r="A24" s="4"/>
      <c r="B24" s="4"/>
      <c r="C24" s="16"/>
      <c r="D24" s="3" t="s">
        <v>114</v>
      </c>
      <c r="E24" s="3"/>
      <c r="F24" s="3"/>
      <c r="G24" s="4"/>
      <c r="H24" s="4"/>
      <c r="I24" s="3"/>
    </row>
    <row r="25" spans="1:9" x14ac:dyDescent="0.3">
      <c r="A25" s="4"/>
      <c r="B25" s="4"/>
      <c r="C25" s="16"/>
      <c r="D25" s="3" t="s">
        <v>115</v>
      </c>
      <c r="E25" s="3"/>
      <c r="F25" s="3"/>
      <c r="G25" s="4"/>
      <c r="H25" s="4"/>
      <c r="I25" s="3"/>
    </row>
    <row r="26" spans="1:9" x14ac:dyDescent="0.3">
      <c r="A26" s="15"/>
      <c r="B26" s="3"/>
      <c r="C26" s="16"/>
      <c r="D26" s="3"/>
      <c r="E26" s="3"/>
      <c r="F26" s="3"/>
      <c r="G26" s="3"/>
      <c r="H26" s="3"/>
      <c r="I26" s="3"/>
    </row>
    <row r="27" spans="1:9" x14ac:dyDescent="0.3">
      <c r="A27" s="14">
        <v>10000</v>
      </c>
      <c r="B27" s="4">
        <v>10000</v>
      </c>
      <c r="C27" s="16"/>
      <c r="D27" s="3" t="s">
        <v>73</v>
      </c>
      <c r="E27" s="3"/>
      <c r="F27" s="3"/>
      <c r="G27" s="4">
        <v>10000</v>
      </c>
      <c r="H27" s="4">
        <v>10000</v>
      </c>
      <c r="I27" s="4"/>
    </row>
  </sheetData>
  <mergeCells count="2">
    <mergeCell ref="A1:I1"/>
    <mergeCell ref="A2:I2"/>
  </mergeCells>
  <pageMargins left="0.25" right="0.25" top="0.75" bottom="0.75" header="0.3" footer="0.3"/>
  <pageSetup orientation="landscape" r:id="rId1"/>
  <headerFooter>
    <oddHeader>&amp;CPage 5 of 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Layout" zoomScaleNormal="100" workbookViewId="0">
      <selection activeCell="I5" sqref="I5:I18"/>
    </sheetView>
  </sheetViews>
  <sheetFormatPr defaultRowHeight="14.4" x14ac:dyDescent="0.3"/>
  <cols>
    <col min="8" max="8" width="10.5546875" customWidth="1"/>
    <col min="9" max="9" width="10.44140625" customWidth="1"/>
  </cols>
  <sheetData>
    <row r="1" spans="1:10" x14ac:dyDescent="0.3">
      <c r="A1" s="26" t="s">
        <v>116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3">
      <c r="A2" s="27" t="s">
        <v>132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40.200000000000003" x14ac:dyDescent="0.3">
      <c r="A3" s="3"/>
      <c r="B3" s="3"/>
      <c r="C3" s="3"/>
      <c r="D3" s="3"/>
      <c r="E3" s="3"/>
      <c r="F3" s="3"/>
      <c r="G3" s="3"/>
      <c r="H3" s="13" t="s">
        <v>121</v>
      </c>
      <c r="I3" s="13" t="s">
        <v>122</v>
      </c>
      <c r="J3" s="13" t="s">
        <v>123</v>
      </c>
    </row>
    <row r="4" spans="1:10" x14ac:dyDescent="0.3">
      <c r="A4" s="1" t="s">
        <v>6</v>
      </c>
      <c r="B4" s="8" t="s">
        <v>7</v>
      </c>
      <c r="C4" s="3"/>
      <c r="D4" s="3"/>
      <c r="E4" s="3"/>
      <c r="F4" s="3"/>
      <c r="G4" s="3"/>
      <c r="H4" s="3"/>
      <c r="I4" s="3"/>
      <c r="J4" s="3"/>
    </row>
    <row r="5" spans="1:10" x14ac:dyDescent="0.3">
      <c r="A5" s="4">
        <v>52319</v>
      </c>
      <c r="B5" s="4">
        <v>52319</v>
      </c>
      <c r="C5" s="3"/>
      <c r="D5" s="3" t="s">
        <v>110</v>
      </c>
      <c r="E5" s="3"/>
      <c r="F5" s="3"/>
      <c r="G5" s="3"/>
      <c r="H5" s="4">
        <v>52319</v>
      </c>
      <c r="I5" s="4">
        <v>52319</v>
      </c>
      <c r="J5" s="4"/>
    </row>
    <row r="6" spans="1:10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3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3">
      <c r="A8" s="4">
        <v>52319</v>
      </c>
      <c r="B8" s="4">
        <v>52319</v>
      </c>
      <c r="C8" s="3"/>
      <c r="D8" s="3" t="s">
        <v>55</v>
      </c>
      <c r="E8" s="3"/>
      <c r="F8" s="3"/>
      <c r="G8" s="3"/>
      <c r="H8" s="4">
        <v>52319</v>
      </c>
      <c r="I8" s="4">
        <v>52319</v>
      </c>
      <c r="J8" s="4"/>
    </row>
    <row r="9" spans="1:10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3"/>
      <c r="B12" s="3"/>
      <c r="C12" s="3"/>
      <c r="D12" s="3" t="s">
        <v>111</v>
      </c>
      <c r="E12" s="3"/>
      <c r="F12" s="3"/>
      <c r="G12" s="3"/>
      <c r="H12" s="3"/>
      <c r="I12" s="3"/>
      <c r="J12" s="3"/>
    </row>
    <row r="13" spans="1:10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3">
      <c r="A14" s="4"/>
      <c r="B14" s="4"/>
      <c r="C14" s="3"/>
      <c r="D14" s="3" t="s">
        <v>117</v>
      </c>
      <c r="E14" s="3"/>
      <c r="F14" s="3"/>
      <c r="G14" s="3"/>
      <c r="H14" s="4"/>
      <c r="I14" s="4"/>
      <c r="J14" s="4"/>
    </row>
    <row r="15" spans="1:10" x14ac:dyDescent="0.3">
      <c r="A15" s="4"/>
      <c r="B15" s="4"/>
      <c r="C15" s="3"/>
      <c r="D15" s="3" t="s">
        <v>49</v>
      </c>
      <c r="E15" s="3"/>
      <c r="F15" s="3"/>
      <c r="G15" s="3"/>
      <c r="H15" s="4"/>
      <c r="I15" s="4"/>
      <c r="J15" s="4"/>
    </row>
    <row r="16" spans="1:10" x14ac:dyDescent="0.3">
      <c r="A16" s="4"/>
      <c r="B16" s="4"/>
      <c r="C16" s="3"/>
      <c r="D16" s="3"/>
      <c r="E16" s="3"/>
      <c r="F16" s="3"/>
      <c r="G16" s="3"/>
      <c r="H16" s="4"/>
      <c r="I16" s="4"/>
      <c r="J16" s="4"/>
    </row>
    <row r="17" spans="1:10" x14ac:dyDescent="0.3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4">
        <v>52319</v>
      </c>
      <c r="B18" s="4">
        <v>52319</v>
      </c>
      <c r="C18" s="3"/>
      <c r="D18" s="3" t="s">
        <v>73</v>
      </c>
      <c r="E18" s="3"/>
      <c r="F18" s="3"/>
      <c r="G18" s="3"/>
      <c r="H18" s="4">
        <v>52319</v>
      </c>
      <c r="I18" s="4">
        <v>52319</v>
      </c>
      <c r="J18" s="4"/>
    </row>
  </sheetData>
  <mergeCells count="2">
    <mergeCell ref="A1:J1"/>
    <mergeCell ref="A2:J2"/>
  </mergeCells>
  <pageMargins left="0.25" right="0.25" top="0.75" bottom="0.75" header="0.3" footer="0.3"/>
  <pageSetup orientation="landscape" r:id="rId1"/>
  <headerFooter>
    <oddHeader>&amp;CPage 7 of 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100" workbookViewId="0">
      <selection activeCell="H7" sqref="H7:H20"/>
    </sheetView>
  </sheetViews>
  <sheetFormatPr defaultRowHeight="14.4" x14ac:dyDescent="0.3"/>
  <cols>
    <col min="2" max="2" width="9.33203125" customWidth="1"/>
    <col min="7" max="7" width="10.5546875" customWidth="1"/>
    <col min="8" max="8" width="9.6640625" customWidth="1"/>
  </cols>
  <sheetData>
    <row r="1" spans="1:9" x14ac:dyDescent="0.3">
      <c r="A1" s="54" t="s">
        <v>118</v>
      </c>
      <c r="B1" s="54"/>
      <c r="C1" s="54"/>
      <c r="D1" s="54"/>
      <c r="E1" s="54"/>
      <c r="F1" s="54"/>
      <c r="G1" s="54"/>
      <c r="H1" s="54"/>
      <c r="I1" s="55"/>
    </row>
    <row r="2" spans="1:9" x14ac:dyDescent="0.3">
      <c r="A2" s="54" t="s">
        <v>132</v>
      </c>
      <c r="B2" s="54"/>
      <c r="C2" s="54"/>
      <c r="D2" s="54"/>
      <c r="E2" s="54"/>
      <c r="F2" s="54"/>
      <c r="G2" s="54"/>
      <c r="H2" s="54"/>
      <c r="I2" s="55"/>
    </row>
    <row r="3" spans="1:9" ht="53.4" x14ac:dyDescent="0.3">
      <c r="A3" s="2" t="s">
        <v>6</v>
      </c>
      <c r="B3" s="8" t="s">
        <v>7</v>
      </c>
      <c r="C3" s="2"/>
      <c r="D3" s="2"/>
      <c r="E3" s="2"/>
      <c r="F3" s="2"/>
      <c r="G3" s="13" t="s">
        <v>121</v>
      </c>
      <c r="H3" s="13" t="s">
        <v>133</v>
      </c>
      <c r="I3" s="13" t="s">
        <v>123</v>
      </c>
    </row>
    <row r="4" spans="1:9" x14ac:dyDescent="0.3">
      <c r="A4" s="2"/>
      <c r="B4" s="5"/>
      <c r="C4" s="2"/>
      <c r="D4" s="2"/>
      <c r="E4" s="2"/>
      <c r="F4" s="2"/>
      <c r="G4" s="2"/>
      <c r="H4" s="2"/>
      <c r="I4" s="2"/>
    </row>
    <row r="5" spans="1:9" x14ac:dyDescent="0.3">
      <c r="A5" s="2"/>
      <c r="B5" s="5"/>
      <c r="C5" s="2"/>
      <c r="D5" s="2"/>
      <c r="E5" s="2"/>
      <c r="F5" s="2"/>
      <c r="G5" s="2"/>
      <c r="H5" s="2"/>
      <c r="I5" s="2"/>
    </row>
    <row r="6" spans="1:9" x14ac:dyDescent="0.3">
      <c r="A6" s="10"/>
      <c r="B6" s="5"/>
      <c r="C6" s="10"/>
      <c r="D6" s="10"/>
      <c r="E6" s="10"/>
      <c r="F6" s="10"/>
      <c r="G6" s="10"/>
      <c r="H6" s="10"/>
      <c r="I6" s="10"/>
    </row>
    <row r="7" spans="1:9" x14ac:dyDescent="0.3">
      <c r="A7" s="12">
        <v>4000</v>
      </c>
      <c r="B7" s="12">
        <v>8000</v>
      </c>
      <c r="C7" s="10"/>
      <c r="D7" s="10" t="s">
        <v>110</v>
      </c>
      <c r="E7" s="10"/>
      <c r="F7" s="10"/>
      <c r="G7" s="12">
        <v>8000</v>
      </c>
      <c r="H7" s="12">
        <v>8000</v>
      </c>
      <c r="I7" s="12"/>
    </row>
    <row r="8" spans="1:9" x14ac:dyDescent="0.3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2">
        <v>12000</v>
      </c>
      <c r="B10" s="12">
        <v>20000</v>
      </c>
      <c r="C10" s="10"/>
      <c r="D10" s="10" t="s">
        <v>55</v>
      </c>
      <c r="E10" s="10"/>
      <c r="F10" s="10"/>
      <c r="G10" s="12">
        <v>8000</v>
      </c>
      <c r="H10" s="12">
        <v>8000</v>
      </c>
      <c r="I10" s="12"/>
    </row>
    <row r="11" spans="1:9" x14ac:dyDescent="0.3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3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3">
      <c r="A14" s="10"/>
      <c r="B14" s="10"/>
      <c r="C14" s="10"/>
      <c r="D14" s="10" t="s">
        <v>111</v>
      </c>
      <c r="E14" s="10"/>
      <c r="F14" s="10"/>
      <c r="G14" s="10"/>
      <c r="H14" s="10"/>
      <c r="I14" s="10"/>
    </row>
    <row r="15" spans="1:9" x14ac:dyDescent="0.3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3">
      <c r="A16" s="12">
        <v>12000</v>
      </c>
      <c r="B16" s="12">
        <v>20000</v>
      </c>
      <c r="C16" s="10"/>
      <c r="D16" s="10" t="s">
        <v>119</v>
      </c>
      <c r="E16" s="10"/>
      <c r="F16" s="10"/>
      <c r="G16" s="12">
        <v>8000</v>
      </c>
      <c r="H16" s="12">
        <v>8000</v>
      </c>
      <c r="I16" s="12"/>
    </row>
    <row r="17" spans="1:9" x14ac:dyDescent="0.3">
      <c r="A17" s="12"/>
      <c r="B17" s="12"/>
      <c r="C17" s="10"/>
      <c r="D17" s="10"/>
      <c r="E17" s="10"/>
      <c r="F17" s="10"/>
      <c r="G17" s="12"/>
      <c r="H17" s="12"/>
      <c r="I17" s="12"/>
    </row>
    <row r="18" spans="1:9" x14ac:dyDescent="0.3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3">
      <c r="A20" s="12">
        <v>12000</v>
      </c>
      <c r="B20" s="12">
        <v>20000</v>
      </c>
      <c r="C20" s="10"/>
      <c r="D20" s="10" t="s">
        <v>73</v>
      </c>
      <c r="E20" s="10"/>
      <c r="F20" s="10"/>
      <c r="G20" s="12">
        <v>8000</v>
      </c>
      <c r="H20" s="12">
        <v>8000</v>
      </c>
      <c r="I20" s="12"/>
    </row>
  </sheetData>
  <mergeCells count="2">
    <mergeCell ref="A1:I1"/>
    <mergeCell ref="A2:I2"/>
  </mergeCells>
  <pageMargins left="0.25" right="0.25" top="0.75" bottom="0.75" header="0.3" footer="0.3"/>
  <pageSetup orientation="landscape" r:id="rId1"/>
  <headerFooter>
    <oddHeader>&amp;CPage 8 of 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100" workbookViewId="0">
      <selection activeCell="K17" sqref="K17"/>
    </sheetView>
  </sheetViews>
  <sheetFormatPr defaultRowHeight="14.4" x14ac:dyDescent="0.3"/>
  <cols>
    <col min="7" max="7" width="9.6640625" customWidth="1"/>
    <col min="8" max="8" width="10.77734375" customWidth="1"/>
  </cols>
  <sheetData>
    <row r="1" spans="1:9" x14ac:dyDescent="0.3">
      <c r="A1" s="54" t="s">
        <v>120</v>
      </c>
      <c r="B1" s="54"/>
      <c r="C1" s="54"/>
      <c r="D1" s="54"/>
      <c r="E1" s="54"/>
      <c r="F1" s="54"/>
      <c r="G1" s="54"/>
      <c r="H1" s="54"/>
      <c r="I1" s="55"/>
    </row>
    <row r="2" spans="1:9" x14ac:dyDescent="0.3">
      <c r="A2" s="56" t="s">
        <v>132</v>
      </c>
      <c r="B2" s="56"/>
      <c r="C2" s="56"/>
      <c r="D2" s="56"/>
      <c r="E2" s="56"/>
      <c r="F2" s="56"/>
      <c r="G2" s="56"/>
      <c r="H2" s="56"/>
      <c r="I2" s="57"/>
    </row>
    <row r="3" spans="1:9" x14ac:dyDescent="0.3">
      <c r="C3" s="2"/>
      <c r="E3" s="2"/>
      <c r="F3" s="2"/>
      <c r="G3" s="2"/>
      <c r="H3" s="2"/>
      <c r="I3" s="2"/>
    </row>
    <row r="4" spans="1:9" ht="53.4" x14ac:dyDescent="0.3">
      <c r="A4" s="2"/>
      <c r="B4" s="5"/>
      <c r="C4" s="2"/>
      <c r="D4" s="2"/>
      <c r="E4" s="2"/>
      <c r="F4" s="2"/>
      <c r="G4" s="13" t="s">
        <v>121</v>
      </c>
      <c r="H4" s="13" t="s">
        <v>122</v>
      </c>
      <c r="I4" s="13" t="s">
        <v>123</v>
      </c>
    </row>
    <row r="5" spans="1:9" x14ac:dyDescent="0.3">
      <c r="A5" s="8" t="s">
        <v>6</v>
      </c>
      <c r="B5" s="8" t="s">
        <v>7</v>
      </c>
      <c r="C5" s="10"/>
      <c r="D5" s="10"/>
      <c r="E5" s="10"/>
      <c r="F5" s="10"/>
      <c r="G5" s="10"/>
      <c r="H5" s="10"/>
      <c r="I5" s="10"/>
    </row>
    <row r="6" spans="1:9" x14ac:dyDescent="0.3">
      <c r="A6" s="9">
        <v>6000</v>
      </c>
      <c r="B6" s="12">
        <v>6000</v>
      </c>
      <c r="C6" s="10"/>
      <c r="D6" s="10" t="s">
        <v>110</v>
      </c>
      <c r="E6" s="10"/>
      <c r="F6" s="10"/>
      <c r="G6" s="12">
        <v>6000</v>
      </c>
      <c r="H6" s="12">
        <v>6000</v>
      </c>
      <c r="I6" s="12"/>
    </row>
    <row r="7" spans="1:9" x14ac:dyDescent="0.3">
      <c r="A7" s="9"/>
      <c r="B7" s="10"/>
      <c r="C7" s="10"/>
      <c r="D7" s="10"/>
      <c r="E7" s="10"/>
      <c r="F7" s="10"/>
      <c r="G7" s="10"/>
      <c r="H7" s="10"/>
      <c r="I7" s="10"/>
    </row>
    <row r="8" spans="1:9" x14ac:dyDescent="0.3">
      <c r="A8" s="9"/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9">
        <v>6000</v>
      </c>
      <c r="B9" s="12">
        <v>12000</v>
      </c>
      <c r="C9" s="10"/>
      <c r="D9" s="10" t="s">
        <v>55</v>
      </c>
      <c r="E9" s="10"/>
      <c r="F9" s="10"/>
      <c r="G9" s="12">
        <v>6000</v>
      </c>
      <c r="H9" s="12">
        <v>6000</v>
      </c>
      <c r="I9" s="12"/>
    </row>
    <row r="10" spans="1:9" x14ac:dyDescent="0.3">
      <c r="A10" s="9"/>
      <c r="B10" s="10"/>
      <c r="C10" s="10"/>
      <c r="D10" s="10"/>
      <c r="E10" s="10"/>
      <c r="F10" s="10"/>
      <c r="G10" s="10"/>
      <c r="H10" s="10"/>
      <c r="I10" s="10"/>
    </row>
    <row r="11" spans="1:9" x14ac:dyDescent="0.3">
      <c r="A11" s="9"/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9"/>
      <c r="B12" s="10"/>
      <c r="C12" s="10"/>
      <c r="D12" s="10"/>
      <c r="E12" s="10"/>
      <c r="F12" s="10"/>
      <c r="G12" s="10"/>
      <c r="H12" s="10"/>
      <c r="I12" s="10"/>
    </row>
    <row r="13" spans="1:9" x14ac:dyDescent="0.3">
      <c r="A13" s="9"/>
      <c r="B13" s="10"/>
      <c r="C13" s="10"/>
      <c r="D13" s="10" t="s">
        <v>111</v>
      </c>
      <c r="E13" s="10"/>
      <c r="F13" s="10"/>
      <c r="G13" s="10"/>
      <c r="H13" s="10"/>
      <c r="I13" s="10"/>
    </row>
    <row r="14" spans="1:9" x14ac:dyDescent="0.3">
      <c r="A14" s="9"/>
      <c r="B14" s="10"/>
      <c r="C14" s="10"/>
      <c r="D14" s="10"/>
      <c r="E14" s="10"/>
      <c r="F14" s="10"/>
      <c r="G14" s="10"/>
      <c r="H14" s="10"/>
      <c r="I14" s="10"/>
    </row>
    <row r="15" spans="1:9" x14ac:dyDescent="0.3">
      <c r="A15" s="9">
        <v>6000</v>
      </c>
      <c r="B15" s="12">
        <v>12000</v>
      </c>
      <c r="C15" s="10"/>
      <c r="D15" s="10" t="s">
        <v>119</v>
      </c>
      <c r="E15" s="10"/>
      <c r="F15" s="10"/>
      <c r="G15" s="12">
        <v>6000</v>
      </c>
      <c r="H15" s="12">
        <v>6000</v>
      </c>
      <c r="I15" s="12"/>
    </row>
    <row r="16" spans="1:9" x14ac:dyDescent="0.3">
      <c r="A16" s="9"/>
      <c r="B16" s="12"/>
      <c r="C16" s="10"/>
      <c r="D16" s="10"/>
      <c r="E16" s="10"/>
      <c r="F16" s="10"/>
      <c r="G16" s="12"/>
      <c r="H16" s="12"/>
      <c r="I16" s="12"/>
    </row>
    <row r="17" spans="1:9" x14ac:dyDescent="0.3">
      <c r="A17" s="9"/>
      <c r="B17" s="10"/>
      <c r="C17" s="10"/>
      <c r="D17" s="10"/>
      <c r="E17" s="10"/>
      <c r="F17" s="10"/>
      <c r="G17" s="10"/>
      <c r="H17" s="10"/>
      <c r="I17" s="10"/>
    </row>
    <row r="18" spans="1:9" x14ac:dyDescent="0.3">
      <c r="A18" s="9"/>
      <c r="B18" s="10"/>
      <c r="C18" s="10"/>
      <c r="D18" s="10"/>
      <c r="E18" s="10"/>
      <c r="F18" s="10"/>
      <c r="G18" s="10"/>
      <c r="H18" s="10"/>
      <c r="I18" s="10"/>
    </row>
    <row r="19" spans="1:9" x14ac:dyDescent="0.3">
      <c r="A19" s="9">
        <v>6000</v>
      </c>
      <c r="B19" s="12">
        <v>12000</v>
      </c>
      <c r="C19" s="10"/>
      <c r="D19" s="10" t="s">
        <v>73</v>
      </c>
      <c r="E19" s="10"/>
      <c r="F19" s="10"/>
      <c r="G19" s="12">
        <v>6000</v>
      </c>
      <c r="H19" s="12">
        <v>6000</v>
      </c>
      <c r="I19" s="12"/>
    </row>
    <row r="20" spans="1:9" x14ac:dyDescent="0.3">
      <c r="A20" s="11"/>
      <c r="B20" s="9"/>
      <c r="C20" s="10"/>
      <c r="D20" s="10"/>
      <c r="E20" s="10"/>
      <c r="F20" s="10"/>
      <c r="G20" s="10"/>
      <c r="H20" s="10"/>
      <c r="I20" s="11"/>
    </row>
  </sheetData>
  <mergeCells count="2">
    <mergeCell ref="A1:I1"/>
    <mergeCell ref="A2:I2"/>
  </mergeCells>
  <pageMargins left="0.25" right="0.25" top="0.75" bottom="0.75" header="0.3" footer="0.3"/>
  <pageSetup orientation="landscape" r:id="rId1"/>
  <headerFooter>
    <oddHeader>&amp;CPage 9 of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OTLD Budget 2017-2018</vt:lpstr>
      <vt:lpstr>Resource Summary</vt:lpstr>
      <vt:lpstr>Expenditure Description</vt:lpstr>
      <vt:lpstr>Personnel Services</vt:lpstr>
      <vt:lpstr>Materials and Services</vt:lpstr>
      <vt:lpstr>Grant Fund</vt:lpstr>
      <vt:lpstr>Debt Service</vt:lpstr>
      <vt:lpstr>Vehicle Reserve Fund</vt:lpstr>
      <vt:lpstr>Endowment Reserrve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Street</dc:creator>
  <cp:lastModifiedBy>User</cp:lastModifiedBy>
  <cp:lastPrinted>2017-05-10T20:04:19Z</cp:lastPrinted>
  <dcterms:created xsi:type="dcterms:W3CDTF">2016-05-04T17:27:09Z</dcterms:created>
  <dcterms:modified xsi:type="dcterms:W3CDTF">2017-06-08T18:45:58Z</dcterms:modified>
</cp:coreProperties>
</file>